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13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4.xml" ContentType="application/vnd.openxmlformats-officedocument.drawingml.chartshapes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15.xml" ContentType="application/vnd.openxmlformats-officedocument.drawingml.chartshapes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16.xml" ContentType="application/vnd.openxmlformats-officedocument.drawingml.chartshapes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drawings/drawing17.xml" ContentType="application/vnd.openxmlformats-officedocument.drawingml.chartshapes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drawings/drawing18.xml" ContentType="application/vnd.openxmlformats-officedocument.drawingml.chartshapes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drawings/drawing19.xml" ContentType="application/vnd.openxmlformats-officedocument.drawingml.chartshapes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2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coagrario.sharepoint.com/sites/EquipoEstrategiaCorporativa/Documentos compartidos/General/7. Gestión Institucional/4. MIPG/Planes Institucionales/2026/"/>
    </mc:Choice>
  </mc:AlternateContent>
  <xr:revisionPtr revIDLastSave="1144" documentId="8_{390361C9-6376-488D-8BF6-DDCCE036A4EA}" xr6:coauthVersionLast="47" xr6:coauthVersionMax="47" xr10:uidLastSave="{82A4400E-80DB-4EE1-A579-CD2756F1C138}"/>
  <bookViews>
    <workbookView xWindow="-110" yWindow="-110" windowWidth="19420" windowHeight="10300" tabRatio="900" firstSheet="1" activeTab="1" xr2:uid="{4D88281A-0D64-4196-B29B-7F8272B63211}"/>
  </bookViews>
  <sheets>
    <sheet name="Comité" sheetId="2" state="hidden" r:id="rId1"/>
    <sheet name="PORTADA" sheetId="3" r:id="rId2"/>
    <sheet name="RESUMEN" sheetId="1" r:id="rId3"/>
    <sheet name="PINAR" sheetId="4" r:id="rId4"/>
    <sheet name="PAC" sheetId="15" r:id="rId5"/>
    <sheet name="PETH" sheetId="7" r:id="rId6"/>
    <sheet name="PIC" sheetId="8" r:id="rId7"/>
    <sheet name="PSST" sheetId="10" r:id="rId8"/>
    <sheet name="PETI" sheetId="11" r:id="rId9"/>
    <sheet name="PTSI" sheetId="12" r:id="rId10"/>
    <sheet name="PSPI" sheetId="13" r:id="rId11"/>
    <sheet name="PTEP" sheetId="23" r:id="rId12"/>
    <sheet name="Consolidado" sheetId="20" r:id="rId13"/>
    <sheet name="Seguimiento" sheetId="21" state="hidden" r:id="rId14"/>
    <sheet name="Datos" sheetId="18" state="hidden" r:id="rId15"/>
    <sheet name="PII" sheetId="9" state="hidden" r:id="rId16"/>
  </sheets>
  <definedNames>
    <definedName name="_xlnm._FilterDatabase" localSheetId="12" hidden="1">Consolidado!$A$1:$O$1</definedName>
    <definedName name="_xlnm._FilterDatabase" localSheetId="5" hidden="1">PETH!$D$4:$I$7</definedName>
    <definedName name="_xlnm._FilterDatabase" localSheetId="8" hidden="1">PETI!$A$4:$I$9</definedName>
    <definedName name="_xlnm._FilterDatabase" localSheetId="6" hidden="1">PIC!$A$4:$I$5</definedName>
    <definedName name="_xlnm._FilterDatabase" localSheetId="3" hidden="1">PINAR!$H$4:$I$7</definedName>
    <definedName name="_xlnm._FilterDatabase" localSheetId="10" hidden="1">PSPI!$C$4:$I$8</definedName>
    <definedName name="_xlnm._FilterDatabase" localSheetId="7" hidden="1">PSST!$H$4:$I$4</definedName>
    <definedName name="_xlnm._FilterDatabase" localSheetId="11" hidden="1">PTEP!$C$4:$I$6</definedName>
    <definedName name="_xlnm._FilterDatabase" localSheetId="9" hidden="1">PTSI!$C$4:$I$9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1" i="1" l="1"/>
  <c r="E10" i="1"/>
  <c r="E9" i="1"/>
  <c r="E8" i="1"/>
  <c r="E7" i="1"/>
  <c r="E5" i="1"/>
  <c r="E4" i="1"/>
  <c r="E3" i="1"/>
  <c r="E2" i="1"/>
  <c r="G3" i="1"/>
  <c r="H3" i="1"/>
  <c r="I3" i="1"/>
  <c r="G4" i="1"/>
  <c r="H4" i="1"/>
  <c r="I4" i="1"/>
  <c r="G5" i="1"/>
  <c r="H5" i="1"/>
  <c r="I5" i="1"/>
  <c r="G6" i="1"/>
  <c r="H6" i="1"/>
  <c r="I6" i="1"/>
  <c r="G7" i="1"/>
  <c r="H7" i="1"/>
  <c r="I7" i="1"/>
  <c r="G8" i="1"/>
  <c r="H8" i="1"/>
  <c r="I8" i="1"/>
  <c r="G9" i="1"/>
  <c r="H9" i="1"/>
  <c r="I9" i="1"/>
  <c r="G10" i="1"/>
  <c r="H10" i="1"/>
  <c r="I10" i="1"/>
  <c r="G11" i="1"/>
  <c r="H11" i="1"/>
  <c r="I11" i="1"/>
  <c r="I2" i="1"/>
  <c r="H2" i="1"/>
  <c r="G2" i="1"/>
  <c r="J11" i="1" l="1"/>
  <c r="T3" i="21" s="1"/>
  <c r="T4" i="21" s="1"/>
  <c r="J10" i="1"/>
  <c r="Q3" i="21" s="1"/>
  <c r="J9" i="1"/>
  <c r="S3" i="21" s="1"/>
  <c r="J8" i="1"/>
  <c r="N3" i="21" s="1"/>
  <c r="J7" i="1"/>
  <c r="R3" i="21" s="1"/>
  <c r="J6" i="1"/>
  <c r="J5" i="1"/>
  <c r="O3" i="21" s="1"/>
  <c r="J4" i="1"/>
  <c r="M3" i="21" s="1"/>
  <c r="J3" i="1"/>
  <c r="L3" i="21" s="1"/>
  <c r="J2" i="1"/>
  <c r="P3" i="21" s="1"/>
  <c r="C3" i="23" l="1"/>
  <c r="C3" i="13"/>
  <c r="C3" i="12"/>
  <c r="C3" i="11"/>
  <c r="C3" i="10"/>
  <c r="C3" i="8"/>
  <c r="C3" i="7"/>
  <c r="C3" i="15"/>
  <c r="C3" i="4"/>
  <c r="C2" i="23" l="1"/>
  <c r="S4" i="21" l="1"/>
  <c r="R4" i="21"/>
  <c r="Q4" i="21"/>
  <c r="P4" i="21"/>
  <c r="O4" i="21"/>
  <c r="N4" i="21"/>
  <c r="M4" i="21"/>
  <c r="L4" i="21"/>
  <c r="C2" i="13" l="1"/>
  <c r="E12" i="1"/>
  <c r="C2" i="7"/>
  <c r="C2" i="8"/>
  <c r="C2" i="15"/>
  <c r="I12" i="1"/>
  <c r="H12" i="1" l="1"/>
  <c r="C2" i="12" l="1"/>
  <c r="C2" i="11"/>
  <c r="C2" i="10"/>
  <c r="C2" i="9"/>
  <c r="C2" i="4"/>
  <c r="G12" i="1" l="1"/>
</calcChain>
</file>

<file path=xl/sharedStrings.xml><?xml version="1.0" encoding="utf-8"?>
<sst xmlns="http://schemas.openxmlformats.org/spreadsheetml/2006/main" count="496" uniqueCount="156">
  <si>
    <t>No.</t>
  </si>
  <si>
    <t>Plan del Decreto 612</t>
  </si>
  <si>
    <t>Vicepresidencia Responsable</t>
  </si>
  <si>
    <t>N° de Actividades</t>
  </si>
  <si>
    <t>Plan Institucional de Archivos</t>
  </si>
  <si>
    <t>Administrativa</t>
  </si>
  <si>
    <t>Plan Anual de Compras</t>
  </si>
  <si>
    <t>Plan Estratégico de Talento Humano</t>
  </si>
  <si>
    <t>Talento Humano</t>
  </si>
  <si>
    <t>Plan Institucional de Capacitación</t>
  </si>
  <si>
    <t>Plan de Incentivos Institucionales</t>
  </si>
  <si>
    <t>Plan de Trabajo Anual en Seguridad y Salud en el Trabajo</t>
  </si>
  <si>
    <t>Plan Estratégico de Tecnologías de la Información y las Comunicaciones</t>
  </si>
  <si>
    <t>Tecnología e Innovación</t>
  </si>
  <si>
    <t>Plan de Tratamiento de Riesgos de Seguridad y Privacidad de la Información</t>
  </si>
  <si>
    <t>Riesgos</t>
  </si>
  <si>
    <t>Plan de Seguridad y Privacidad de la Información</t>
  </si>
  <si>
    <t>TOTAL</t>
  </si>
  <si>
    <t>PLAN</t>
  </si>
  <si>
    <t>Cump</t>
  </si>
  <si>
    <t>PINAR</t>
  </si>
  <si>
    <t>PAC</t>
  </si>
  <si>
    <t>Responsable</t>
  </si>
  <si>
    <t>PETH</t>
  </si>
  <si>
    <t>PIC</t>
  </si>
  <si>
    <t>PSST</t>
  </si>
  <si>
    <t>PETI</t>
  </si>
  <si>
    <t>PTSI</t>
  </si>
  <si>
    <t>PSPI</t>
  </si>
  <si>
    <t>#</t>
  </si>
  <si>
    <t>Política de Gestión y Desempeño</t>
  </si>
  <si>
    <t>Actividad</t>
  </si>
  <si>
    <t>Meta</t>
  </si>
  <si>
    <t>Entregable</t>
  </si>
  <si>
    <t>Fecha inicial</t>
  </si>
  <si>
    <t>Fecha final</t>
  </si>
  <si>
    <t xml:space="preserve"> Gestión documental</t>
  </si>
  <si>
    <t xml:space="preserve"> Compras y Contratación Pública</t>
  </si>
  <si>
    <t xml:space="preserve"> Talento Humano</t>
  </si>
  <si>
    <t xml:space="preserve"> Gobierno Digital</t>
  </si>
  <si>
    <t xml:space="preserve"> Seguridad Digital</t>
  </si>
  <si>
    <t xml:space="preserve"> Transparencia, acceso a la información pública y lucha contra la corrupción</t>
  </si>
  <si>
    <t>Lista de Políticas</t>
  </si>
  <si>
    <t xml:space="preserve"> Integridad</t>
  </si>
  <si>
    <t xml:space="preserve"> Planeación Institucional</t>
  </si>
  <si>
    <t xml:space="preserve"> Gestión presupuestal y eficiencia del gasto público</t>
  </si>
  <si>
    <t xml:space="preserve"> Fortalecimiento organizacional y simplificación de procesos</t>
  </si>
  <si>
    <t xml:space="preserve"> Servicio al ciudadano</t>
  </si>
  <si>
    <t xml:space="preserve"> Participación ciudadana en la gestión pública</t>
  </si>
  <si>
    <t xml:space="preserve"> Racionalización de trámites</t>
  </si>
  <si>
    <t xml:space="preserve"> Defensa Jurídica</t>
  </si>
  <si>
    <t xml:space="preserve"> Mejora Normativa</t>
  </si>
  <si>
    <t xml:space="preserve"> Seguimiento y evaluación del desempeño institucional</t>
  </si>
  <si>
    <t xml:space="preserve"> Gestión de la información estadística</t>
  </si>
  <si>
    <t xml:space="preserve"> Gestión de conocimiento y la innovación</t>
  </si>
  <si>
    <t xml:space="preserve"> Control interno</t>
  </si>
  <si>
    <t>Vp Administrativa</t>
  </si>
  <si>
    <t>Gerencia de Compras y Contratación</t>
  </si>
  <si>
    <t>Vp. Talento Humano</t>
  </si>
  <si>
    <t>Plan Insititucional</t>
  </si>
  <si>
    <t>Seguimiento II Q</t>
  </si>
  <si>
    <t>Seguimiento III Q</t>
  </si>
  <si>
    <t>Migración progresiva a nube segura.</t>
  </si>
  <si>
    <t>Modernizar infraestructura crítica.</t>
  </si>
  <si>
    <t>Actualizar mapa de riesgos de corrupción y matrices de procesos críticos.</t>
  </si>
  <si>
    <t>Programas de integridad, ética pública y cultura de legalidad.</t>
  </si>
  <si>
    <t>Seguimiento I Q</t>
  </si>
  <si>
    <t>Seguimiento y Monitoreo indicadores a traves de un panel de control</t>
  </si>
  <si>
    <t>Vp. Tecnología e Innovación</t>
  </si>
  <si>
    <t>Implementar o reforzar políticas de gestión de datos | Datos abiertos, Calidad de Datos, Metadatos y catalogación</t>
  </si>
  <si>
    <t>Actualización del inventario de aplicaciones</t>
  </si>
  <si>
    <t>Vp. Riesgos</t>
  </si>
  <si>
    <t>Actualización del micrositio de Transparencia</t>
  </si>
  <si>
    <t>Publicación Web BAC actualizada de obligaciones de transparencia</t>
  </si>
  <si>
    <t>Son herramientas de trabajo que cada entidad pública debe elaborar cada año para organizar, mejorar y controlar diferentes áreas de su gestión.</t>
  </si>
  <si>
    <t>que dicen qué debe hacer la entidad, cómo lo va a hacer, quién es responsable y en qué tiempo, para funcionar mejor y prestar un mejor servicio a los ciudadanos.</t>
  </si>
  <si>
    <t>Sirven para que la entidad:</t>
  </si>
  <si>
    <t>Sea más eficiente</t>
  </si>
  <si>
    <t>Sea más transparente</t>
  </si>
  <si>
    <t>Atienda mejor al ciudadano</t>
  </si>
  <si>
    <t>Cuide sus recursos, su información, su talento humano y sus procesos</t>
  </si>
  <si>
    <t>Cumpla con la normatividad pública</t>
  </si>
  <si>
    <t>Qtrim</t>
  </si>
  <si>
    <t>Total Actividades</t>
  </si>
  <si>
    <t>Indice de transparencia, acceso a la información y lucha contra la corrupción</t>
  </si>
  <si>
    <t>G. SARLAFT y Cumplimiento</t>
  </si>
  <si>
    <t>PAAC</t>
  </si>
  <si>
    <t>AVANCE</t>
  </si>
  <si>
    <t>El Decreto 612 de 2018 es la norma que obliga a todas las entidades del Estado a formular, articular y publicar sus planes institucionales del MIPG, integrándolos al Plan de Acción anual, con fecha límite del 31 de enero.</t>
  </si>
  <si>
    <t>Talento Humano | N.A</t>
  </si>
  <si>
    <t>Avanzar en el desarrollo del Sistema de Gestión de Documentos del Banco Agrario y la actualización e implementación de sus Instrumentos Archivísticos</t>
  </si>
  <si>
    <t>Plan de Trabajo</t>
  </si>
  <si>
    <t xml:space="preserve">Capacitar y fortalecer en las practicas de Gestión Documental y Cultura Archivística </t>
  </si>
  <si>
    <t>Lograr la certificación de convalidación de las tablas de retencion documental presentadas 2024</t>
  </si>
  <si>
    <t>Certificación</t>
  </si>
  <si>
    <t>Panel de Control</t>
  </si>
  <si>
    <t>Seguimiento Plan Anual de Compras y contratación https://www.bancoagrario.gov.co/contratacion-plan-de-compras</t>
  </si>
  <si>
    <t>Cumplimiento PAC</t>
  </si>
  <si>
    <t>Informe | curso</t>
  </si>
  <si>
    <t>Actualización y optimización del modelo de Arquitectura Empresarial - Gobierno de TI</t>
  </si>
  <si>
    <t>índice de Madurez Digital</t>
  </si>
  <si>
    <t>plan de trabajo</t>
  </si>
  <si>
    <t xml:space="preserve">plan de trabajo </t>
  </si>
  <si>
    <t>Modelo arquitectura</t>
  </si>
  <si>
    <t>2 actualizaciones de Inventario publicado en intranet de tic</t>
  </si>
  <si>
    <t>Hitos definidos en el plan de trabajo</t>
  </si>
  <si>
    <t>Indicador</t>
  </si>
  <si>
    <t>Realizar análisis integrales de riesgos en materia de seguridad de la información y protección de datos personales sobre los subprocesos definidos para la vigencia aplicando metodologías y criterios normativos, con el fin de identificar vulnerabilidades, evaluar impactos y establecer medidas de mitigación.</t>
  </si>
  <si>
    <t>Efectuar visitas de verificación a los proveedores que almacenan o procesan información clasificada o reservada del Banco seleccionados para la vigencia, para evaluar el cumplimiento de los requisitos de seguridad de la información establecidos en la normativa interna, estándares internacionales (ISO 27001, NIST) y disposiciones legales aplicables, documentando hallazgos y recomendaciones para la mitigación de riesgos.</t>
  </si>
  <si>
    <t>Ejecutar análisis de riesgos en materia de Seguridad de la Información y Protección de Datos Personales para nuevos proyectos e iniciativas, aplicando metodologías y criterios normativos vigentes, con el propósito de identificar vulnerabilidades, evaluar impactos, determinar niveles de riesgo y definir planes de tratamiento que garanticen la confidencialidad, integridad y disponibilidad de la información.</t>
  </si>
  <si>
    <t>Publicar en el sitio web institucional del Banco los resultados del proceso de clasificación de la información gestionada durante la vigencia 2025, en cumplimiento de la Ley 1712 de 2014 y demás normativas aplicables, asegurando la correcta categorización según niveles de acceso (público, reservado, confidencial).</t>
  </si>
  <si>
    <t>Consolidar y generar los instrumentos de clasificación de la información del Banco, en cumplimiento de la Ley 1712 de 2014 aplicando metodologías estandarizadas para la categorización según niveles de acceso.</t>
  </si>
  <si>
    <t>Nivel de Madurez para determinar la efectividad del monitoreo de controles (ISO 27001/27002) según nivel de riesgo.</t>
  </si>
  <si>
    <t>Campañas institucionales de cultura de Seguridad de la Información y de prevención digital</t>
  </si>
  <si>
    <t>Hacer pruebas de escaneo de vulnerabilidades para el fortalecimiento de la Infraestructura Tecnológica del Banco.</t>
  </si>
  <si>
    <t>Relación de las Matrices de riesgo actualizadas en la herramienta</t>
  </si>
  <si>
    <t>Relación de los Informes de visita ejecutados</t>
  </si>
  <si>
    <t>Informe | Concepto</t>
  </si>
  <si>
    <t>Evidencia de publicación de la información</t>
  </si>
  <si>
    <t>Consolidado de clasificación de la información del Banco</t>
  </si>
  <si>
    <t>Informe de madurez</t>
  </si>
  <si>
    <t>Informe de las campañas remitidas</t>
  </si>
  <si>
    <t xml:space="preserve">Evidencia de la ejecución de las pruebas </t>
  </si>
  <si>
    <t>Publicar en la página web del Banco el resultado de la clasificación de la información gestionada durante 2025  (Ley 1712 de 2014)</t>
  </si>
  <si>
    <t>Nivel de Madurez para determinar la efectividad del monitoreo de controles (ISO 27001) según nivel de riesgo.</t>
  </si>
  <si>
    <t>Campañas institucionales de cultura de Seguridad de la Información y de prevención digital.</t>
  </si>
  <si>
    <t>Plan de Transparencia y Etica publica</t>
  </si>
  <si>
    <t xml:space="preserve">Matriz de riesgos de Integridad. </t>
  </si>
  <si>
    <t>Informe Anual de gestión de ética en la implementacion y ejecución del Programa de transparencia y ética publica.</t>
  </si>
  <si>
    <t xml:space="preserve">Evidencias de las solicitudes y gestion de las publicaciones y actualizaciones realizadas. </t>
  </si>
  <si>
    <t>1Q</t>
  </si>
  <si>
    <t>JUSTIFICACIÓN 1Q</t>
  </si>
  <si>
    <t>2Q</t>
  </si>
  <si>
    <t>JUSTIFICACIÓN 2Q</t>
  </si>
  <si>
    <t>3Q</t>
  </si>
  <si>
    <t>JUSTIFICACIÓN 3Q</t>
  </si>
  <si>
    <t>SARLAFT y Cumplimiento</t>
  </si>
  <si>
    <t>SIGLA</t>
  </si>
  <si>
    <t>PTEP</t>
  </si>
  <si>
    <t>Seguimiento Plan Anual de Seguridad y Salud en el Trabajo</t>
  </si>
  <si>
    <t>Seguimiento Plan</t>
  </si>
  <si>
    <t>Seguimiento Plan Anual de formación</t>
  </si>
  <si>
    <t>Plan de formación</t>
  </si>
  <si>
    <t>Mantener un indice de retención de talento humano sobre el 9.6% durante el año 2026 mejorando la satisfacción de los colaboradores implementando actividades y/o programas enfocados en la capacitación, el fortalecimiento de habilidades, el bienestar, con el fin de conservar funcionarios eficientes, motivados, que aportan al cumplimiento de los objetivos del negocio.</t>
  </si>
  <si>
    <t>Mantener el resultado 2025 en la medición de Ambiente Laboral interna, a través del monitoreo permanente y el acompañamiento a la ejecución de los planes de cierre de brechas.</t>
  </si>
  <si>
    <t>Ofrecer actividades que impacten en los cambios de percepción de los colaboradores de acuerdo con la implementación de las actividades del programa DEI</t>
  </si>
  <si>
    <t>Resultado de Indicador</t>
  </si>
  <si>
    <t>Resultado de Medición</t>
  </si>
  <si>
    <t>Resultados encuesta</t>
  </si>
  <si>
    <t>Meta 2025</t>
  </si>
  <si>
    <t xml:space="preserve">Maria Luisa Escorcia Bustamante </t>
  </si>
  <si>
    <t>Lady Andrea Barrera Penagos</t>
  </si>
  <si>
    <t xml:space="preserve">Diana Marcela Caballero Plazas </t>
  </si>
  <si>
    <t xml:space="preserve">Adriana Jerley Camelo Jimenez </t>
  </si>
  <si>
    <t>Daniel Hernando Barrera Arbelaez</t>
  </si>
  <si>
    <t>PLAN INSTITUCIONAL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</si>
</sst>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9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5" tint="-0.499984740745262"/>
      <name val="Calibri"/>
      <family val="2"/>
      <scheme val="minor"/>
    </font>
    <font>
      <b/>
      <sz val="12"/>
      <color theme="9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0"/>
      <name val="Arial"/>
      <family val="2"/>
    </font>
    <font>
      <b/>
      <sz val="12"/>
      <color theme="0"/>
      <name val="Calibri"/>
      <family val="2"/>
      <scheme val="minor"/>
    </font>
    <font>
      <sz val="11"/>
      <color theme="1"/>
      <name val="Arial"/>
      <family val="2"/>
    </font>
    <font>
      <b/>
      <sz val="16"/>
      <color theme="0"/>
      <name val="Arial"/>
      <family val="2"/>
    </font>
    <font>
      <sz val="11"/>
      <color theme="1"/>
      <name val="Arial"/>
      <family val="2"/>
    </font>
    <font>
      <sz val="11"/>
      <color theme="1"/>
      <name val="Century Gothic"/>
      <family val="2"/>
    </font>
    <font>
      <b/>
      <sz val="12"/>
      <color theme="0"/>
      <name val="Century Gothic"/>
      <family val="2"/>
    </font>
    <font>
      <sz val="7"/>
      <color theme="1"/>
      <name val="Segoe UI"/>
      <family val="2"/>
    </font>
    <font>
      <sz val="12"/>
      <color theme="1"/>
      <name val="Calibri"/>
      <family val="2"/>
      <scheme val="minor"/>
    </font>
    <font>
      <sz val="12"/>
      <color rgb="FF5E4738"/>
      <name val="Calibri"/>
      <family val="2"/>
      <scheme val="minor"/>
    </font>
    <font>
      <sz val="14"/>
      <color rgb="FF5E473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theme="1"/>
      <name val="Calibri"/>
      <family val="2"/>
    </font>
    <font>
      <b/>
      <sz val="18"/>
      <color rgb="FF5E473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57BA47"/>
        <bgColor indexed="64"/>
      </patternFill>
    </fill>
    <fill>
      <patternFill patternType="solid">
        <fgColor rgb="FF458BCA"/>
        <bgColor indexed="64"/>
      </patternFill>
    </fill>
    <fill>
      <patternFill patternType="solid">
        <fgColor rgb="FFFDB71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0" fontId="11" fillId="0" borderId="0"/>
    <xf numFmtId="0" fontId="11" fillId="0" borderId="0"/>
  </cellStyleXfs>
  <cellXfs count="77">
    <xf numFmtId="0" fontId="0" fillId="0" borderId="0" xfId="0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9" fontId="0" fillId="0" borderId="1" xfId="0" applyNumberForma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/>
    </xf>
    <xf numFmtId="9" fontId="0" fillId="0" borderId="1" xfId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5" fillId="0" borderId="1" xfId="2" applyBorder="1" applyAlignment="1">
      <alignment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2" fillId="0" borderId="0" xfId="0" applyFont="1"/>
    <xf numFmtId="14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1" fontId="0" fillId="0" borderId="1" xfId="0" applyNumberFormat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9" fontId="4" fillId="0" borderId="1" xfId="1" applyFont="1" applyFill="1" applyBorder="1" applyAlignment="1">
      <alignment horizontal="center" vertical="center"/>
    </xf>
    <xf numFmtId="0" fontId="15" fillId="0" borderId="0" xfId="0" applyFont="1" applyAlignment="1">
      <alignment vertical="center"/>
    </xf>
    <xf numFmtId="9" fontId="12" fillId="5" borderId="1" xfId="1" applyFont="1" applyFill="1" applyBorder="1" applyAlignment="1">
      <alignment horizontal="center" vertical="center" wrapText="1"/>
    </xf>
    <xf numFmtId="9" fontId="0" fillId="0" borderId="0" xfId="1" applyFont="1" applyAlignment="1">
      <alignment horizontal="center" vertical="center"/>
    </xf>
    <xf numFmtId="0" fontId="16" fillId="0" borderId="0" xfId="0" applyFont="1"/>
    <xf numFmtId="0" fontId="17" fillId="3" borderId="1" xfId="0" applyFont="1" applyFill="1" applyBorder="1" applyAlignment="1">
      <alignment horizontal="center" vertical="center" wrapText="1"/>
    </xf>
    <xf numFmtId="9" fontId="16" fillId="0" borderId="0" xfId="1" applyFont="1"/>
    <xf numFmtId="9" fontId="17" fillId="5" borderId="1" xfId="1" applyFont="1" applyFill="1" applyBorder="1" applyAlignment="1">
      <alignment horizontal="center" vertical="center" wrapText="1"/>
    </xf>
    <xf numFmtId="9" fontId="16" fillId="0" borderId="1" xfId="1" applyFont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9" fontId="16" fillId="0" borderId="1" xfId="1" applyFont="1" applyFill="1" applyBorder="1" applyAlignment="1">
      <alignment horizontal="center" vertical="center"/>
    </xf>
    <xf numFmtId="9" fontId="0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vertical="center" wrapText="1"/>
    </xf>
    <xf numFmtId="0" fontId="2" fillId="0" borderId="0" xfId="0" applyFont="1" applyAlignment="1">
      <alignment horizontal="center"/>
    </xf>
    <xf numFmtId="9" fontId="2" fillId="0" borderId="0" xfId="1" applyFont="1" applyAlignment="1">
      <alignment horizontal="center" vertical="center" wrapText="1"/>
    </xf>
    <xf numFmtId="9" fontId="2" fillId="2" borderId="1" xfId="1" applyFont="1" applyFill="1" applyBorder="1" applyAlignment="1">
      <alignment horizontal="center" vertical="center" wrapText="1"/>
    </xf>
    <xf numFmtId="9" fontId="0" fillId="0" borderId="0" xfId="1" applyFont="1" applyAlignment="1">
      <alignment horizontal="center"/>
    </xf>
    <xf numFmtId="0" fontId="2" fillId="2" borderId="5" xfId="0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indent="1"/>
    </xf>
    <xf numFmtId="0" fontId="19" fillId="0" borderId="0" xfId="0" applyFont="1"/>
    <xf numFmtId="0" fontId="0" fillId="0" borderId="0" xfId="0" applyAlignment="1">
      <alignment horizontal="right"/>
    </xf>
    <xf numFmtId="0" fontId="20" fillId="0" borderId="0" xfId="0" applyFont="1"/>
    <xf numFmtId="0" fontId="21" fillId="0" borderId="0" xfId="0" applyFont="1"/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center" indent="1"/>
    </xf>
    <xf numFmtId="0" fontId="2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0" fontId="2" fillId="2" borderId="5" xfId="0" applyNumberFormat="1" applyFont="1" applyFill="1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10" fontId="0" fillId="0" borderId="0" xfId="0" applyNumberFormat="1"/>
    <xf numFmtId="0" fontId="0" fillId="0" borderId="6" xfId="0" applyBorder="1" applyAlignment="1">
      <alignment horizontal="center" vertical="center" wrapText="1"/>
    </xf>
    <xf numFmtId="164" fontId="23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10" fillId="0" borderId="0" xfId="2" applyFont="1" applyAlignment="1">
      <alignment horizontal="center" vertical="center"/>
    </xf>
    <xf numFmtId="0" fontId="20" fillId="0" borderId="0" xfId="0" applyFont="1" applyAlignment="1">
      <alignment horizontal="left" wrapText="1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4" fillId="4" borderId="2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24" fillId="0" borderId="0" xfId="0" applyFont="1"/>
  </cellXfs>
  <cellStyles count="5">
    <cellStyle name="Hipervínculo" xfId="2" builtinId="8"/>
    <cellStyle name="Normal" xfId="0" builtinId="0"/>
    <cellStyle name="Normal 2 2 3" xfId="4" xr:uid="{2566C80C-C9C3-4404-BBAA-98F668C8BE89}"/>
    <cellStyle name="Normal 5" xfId="3" xr:uid="{1E161374-23A1-404F-9900-25AFD9F1D1C0}"/>
    <cellStyle name="Porcentaje" xfId="1" builtinId="5"/>
  </cellStyles>
  <dxfs count="0"/>
  <tableStyles count="0" defaultTableStyle="TableStyleMedium2" defaultPivotStyle="PivotStyleLight16"/>
  <colors>
    <mruColors>
      <color rgb="FF5E4738"/>
      <color rgb="FF458BCA"/>
      <color rgb="FF57BA47"/>
      <color rgb="FFFDB71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4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5.xml"/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6.xml"/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7.xml"/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8.xml"/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19.xml"/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CO" sz="1400" b="1" i="0" u="none" strike="noStrike" kern="1200" spc="0" baseline="0">
                <a:solidFill>
                  <a:srgbClr val="FDB713"/>
                </a:solidFill>
                <a:effectLst/>
                <a:latin typeface="Century Gothic" panose="020B0502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sz="1200" b="1" i="0" u="none" strike="noStrike" kern="1200" spc="0" baseline="0">
                <a:solidFill>
                  <a:schemeClr val="bg1">
                    <a:lumMod val="50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Arial" panose="020B0604020202020204" pitchFamily="34" charset="0"/>
              </a:rPr>
              <a:t>PAC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CO" sz="1400" b="1" i="0" u="none" strike="noStrike" kern="1200" spc="0" baseline="0">
              <a:solidFill>
                <a:srgbClr val="FDB713"/>
              </a:solidFill>
              <a:effectLst/>
              <a:latin typeface="Century Gothic" panose="020B0502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doughnutChart>
        <c:varyColors val="1"/>
        <c:ser>
          <c:idx val="0"/>
          <c:order val="0"/>
          <c:tx>
            <c:v>GCIA C&amp;C</c:v>
          </c:tx>
          <c:spPr>
            <a:solidFill>
              <a:schemeClr val="bg1">
                <a:lumMod val="50000"/>
              </a:schemeClr>
            </a:solidFill>
          </c:spPr>
          <c:explosion val="7"/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50B-43D5-807F-A7D55CF7D055}"/>
              </c:ext>
            </c:extLst>
          </c:dPt>
          <c:dPt>
            <c:idx val="1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50B-43D5-807F-A7D55CF7D055}"/>
              </c:ext>
            </c:extLst>
          </c:dPt>
          <c:dPt>
            <c:idx val="2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50B-43D5-807F-A7D55CF7D055}"/>
              </c:ext>
            </c:extLst>
          </c:dPt>
          <c:dPt>
            <c:idx val="3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50B-43D5-807F-A7D55CF7D055}"/>
              </c:ext>
            </c:extLst>
          </c:dPt>
          <c:dPt>
            <c:idx val="4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50B-43D5-807F-A7D55CF7D055}"/>
              </c:ext>
            </c:extLst>
          </c:dPt>
          <c:dPt>
            <c:idx val="5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50B-43D5-807F-A7D55CF7D055}"/>
              </c:ext>
            </c:extLst>
          </c:dPt>
          <c:dPt>
            <c:idx val="6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50B-43D5-807F-A7D55CF7D055}"/>
              </c:ext>
            </c:extLst>
          </c:dPt>
          <c:dPt>
            <c:idx val="7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50B-43D5-807F-A7D55CF7D055}"/>
              </c:ext>
            </c:extLst>
          </c:dPt>
          <c:dPt>
            <c:idx val="8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50B-43D5-807F-A7D55CF7D055}"/>
              </c:ext>
            </c:extLst>
          </c:dPt>
          <c:dPt>
            <c:idx val="9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50B-43D5-807F-A7D55CF7D055}"/>
              </c:ext>
            </c:extLst>
          </c:dPt>
          <c:dPt>
            <c:idx val="10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350B-43D5-807F-A7D55CF7D055}"/>
              </c:ext>
            </c:extLst>
          </c:dPt>
          <c:dPt>
            <c:idx val="11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350B-43D5-807F-A7D55CF7D055}"/>
              </c:ext>
            </c:extLst>
          </c:dPt>
          <c:dPt>
            <c:idx val="12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350B-43D5-807F-A7D55CF7D055}"/>
              </c:ext>
            </c:extLst>
          </c:dPt>
          <c:dPt>
            <c:idx val="13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350B-43D5-807F-A7D55CF7D055}"/>
              </c:ext>
            </c:extLst>
          </c:dPt>
          <c:dPt>
            <c:idx val="14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350B-43D5-807F-A7D55CF7D055}"/>
              </c:ext>
            </c:extLst>
          </c:dPt>
          <c:dPt>
            <c:idx val="15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350B-43D5-807F-A7D55CF7D055}"/>
              </c:ext>
            </c:extLst>
          </c:dPt>
          <c:dPt>
            <c:idx val="16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350B-43D5-807F-A7D55CF7D055}"/>
              </c:ext>
            </c:extLst>
          </c:dPt>
          <c:dPt>
            <c:idx val="17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350B-43D5-807F-A7D55CF7D055}"/>
              </c:ext>
            </c:extLst>
          </c:dPt>
          <c:dPt>
            <c:idx val="18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350B-43D5-807F-A7D55CF7D055}"/>
              </c:ext>
            </c:extLst>
          </c:dPt>
          <c:dPt>
            <c:idx val="19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350B-43D5-807F-A7D55CF7D055}"/>
              </c:ext>
            </c:extLst>
          </c:dPt>
          <c:dPt>
            <c:idx val="20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350B-43D5-807F-A7D55CF7D055}"/>
              </c:ext>
            </c:extLst>
          </c:dPt>
          <c:val>
            <c:numLit>
              <c:formatCode>General</c:formatCode>
              <c:ptCount val="21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2A-350B-43D5-807F-A7D55CF7D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doughnutChart>
        <c:varyColors val="1"/>
        <c:ser>
          <c:idx val="1"/>
          <c:order val="1"/>
          <c:tx>
            <c:strRef>
              <c:f>Seguimiento!$L$2</c:f>
              <c:strCache>
                <c:ptCount val="1"/>
                <c:pt idx="0">
                  <c:v>PAC</c:v>
                </c:pt>
              </c:strCache>
            </c:strRef>
          </c:tx>
          <c:dPt>
            <c:idx val="0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350B-43D5-807F-A7D55CF7D055}"/>
              </c:ext>
            </c:extLst>
          </c:dPt>
          <c:dPt>
            <c:idx val="1"/>
            <c:bubble3D val="0"/>
            <c:spPr>
              <a:solidFill>
                <a:schemeClr val="bg1">
                  <a:alpha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E-350B-43D5-807F-A7D55CF7D055}"/>
              </c:ext>
            </c:extLst>
          </c:dPt>
          <c:val>
            <c:numRef>
              <c:f>Seguimiento!$L$3:$L$4</c:f>
              <c:numCache>
                <c:formatCode>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350B-43D5-807F-A7D55CF7D0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CO" sz="1400" b="1" i="0" u="none" strike="noStrike" kern="1200" spc="0" baseline="0">
                <a:solidFill>
                  <a:srgbClr val="FDB713"/>
                </a:solidFill>
                <a:effectLst/>
                <a:latin typeface="Century Gothic" panose="020B0502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sz="1200" b="1" i="0" u="none" strike="noStrike" kern="1200" spc="0" baseline="0">
                <a:solidFill>
                  <a:schemeClr val="bg1">
                    <a:lumMod val="50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Arial" panose="020B0604020202020204" pitchFamily="34" charset="0"/>
              </a:rPr>
              <a:t>PETH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CO" sz="1400" b="1" i="0" u="none" strike="noStrike" kern="1200" spc="0" baseline="0">
              <a:solidFill>
                <a:srgbClr val="FDB713"/>
              </a:solidFill>
              <a:effectLst/>
              <a:latin typeface="Century Gothic" panose="020B0502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doughnutChart>
        <c:varyColors val="1"/>
        <c:ser>
          <c:idx val="0"/>
          <c:order val="0"/>
          <c:tx>
            <c:v>GCIA C&amp;C</c:v>
          </c:tx>
          <c:spPr>
            <a:solidFill>
              <a:schemeClr val="bg1">
                <a:lumMod val="50000"/>
              </a:schemeClr>
            </a:solidFill>
          </c:spPr>
          <c:explosion val="7"/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056D-4F68-A534-D9403550C182}"/>
              </c:ext>
            </c:extLst>
          </c:dPt>
          <c:dPt>
            <c:idx val="1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056D-4F68-A534-D9403550C182}"/>
              </c:ext>
            </c:extLst>
          </c:dPt>
          <c:dPt>
            <c:idx val="2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056D-4F68-A534-D9403550C182}"/>
              </c:ext>
            </c:extLst>
          </c:dPt>
          <c:dPt>
            <c:idx val="3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056D-4F68-A534-D9403550C182}"/>
              </c:ext>
            </c:extLst>
          </c:dPt>
          <c:dPt>
            <c:idx val="4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056D-4F68-A534-D9403550C182}"/>
              </c:ext>
            </c:extLst>
          </c:dPt>
          <c:dPt>
            <c:idx val="5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056D-4F68-A534-D9403550C182}"/>
              </c:ext>
            </c:extLst>
          </c:dPt>
          <c:dPt>
            <c:idx val="6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056D-4F68-A534-D9403550C182}"/>
              </c:ext>
            </c:extLst>
          </c:dPt>
          <c:dPt>
            <c:idx val="7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56D-4F68-A534-D9403550C182}"/>
              </c:ext>
            </c:extLst>
          </c:dPt>
          <c:dPt>
            <c:idx val="8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056D-4F68-A534-D9403550C182}"/>
              </c:ext>
            </c:extLst>
          </c:dPt>
          <c:dPt>
            <c:idx val="9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56D-4F68-A534-D9403550C182}"/>
              </c:ext>
            </c:extLst>
          </c:dPt>
          <c:dPt>
            <c:idx val="10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056D-4F68-A534-D9403550C182}"/>
              </c:ext>
            </c:extLst>
          </c:dPt>
          <c:dPt>
            <c:idx val="11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056D-4F68-A534-D9403550C182}"/>
              </c:ext>
            </c:extLst>
          </c:dPt>
          <c:dPt>
            <c:idx val="12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056D-4F68-A534-D9403550C182}"/>
              </c:ext>
            </c:extLst>
          </c:dPt>
          <c:dPt>
            <c:idx val="13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056D-4F68-A534-D9403550C182}"/>
              </c:ext>
            </c:extLst>
          </c:dPt>
          <c:dPt>
            <c:idx val="14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056D-4F68-A534-D9403550C182}"/>
              </c:ext>
            </c:extLst>
          </c:dPt>
          <c:dPt>
            <c:idx val="15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056D-4F68-A534-D9403550C182}"/>
              </c:ext>
            </c:extLst>
          </c:dPt>
          <c:dPt>
            <c:idx val="16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056D-4F68-A534-D9403550C182}"/>
              </c:ext>
            </c:extLst>
          </c:dPt>
          <c:dPt>
            <c:idx val="17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056D-4F68-A534-D9403550C182}"/>
              </c:ext>
            </c:extLst>
          </c:dPt>
          <c:dPt>
            <c:idx val="18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056D-4F68-A534-D9403550C182}"/>
              </c:ext>
            </c:extLst>
          </c:dPt>
          <c:dPt>
            <c:idx val="19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056D-4F68-A534-D9403550C182}"/>
              </c:ext>
            </c:extLst>
          </c:dPt>
          <c:dPt>
            <c:idx val="20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056D-4F68-A534-D9403550C182}"/>
              </c:ext>
            </c:extLst>
          </c:dPt>
          <c:val>
            <c:numLit>
              <c:formatCode>General</c:formatCode>
              <c:ptCount val="21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2A-056D-4F68-A534-D9403550C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doughnutChart>
        <c:varyColors val="1"/>
        <c:ser>
          <c:idx val="1"/>
          <c:order val="1"/>
          <c:tx>
            <c:strRef>
              <c:f>Seguimiento!$M$2</c:f>
              <c:strCache>
                <c:ptCount val="1"/>
                <c:pt idx="0">
                  <c:v>PETH</c:v>
                </c:pt>
              </c:strCache>
            </c:strRef>
          </c:tx>
          <c:dPt>
            <c:idx val="0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056D-4F68-A534-D9403550C182}"/>
              </c:ext>
            </c:extLst>
          </c:dPt>
          <c:dPt>
            <c:idx val="1"/>
            <c:bubble3D val="0"/>
            <c:spPr>
              <a:solidFill>
                <a:schemeClr val="bg1">
                  <a:alpha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E-056D-4F68-A534-D9403550C182}"/>
              </c:ext>
            </c:extLst>
          </c:dPt>
          <c:val>
            <c:numRef>
              <c:f>Seguimiento!$M$3:$M$4</c:f>
              <c:numCache>
                <c:formatCode>0%</c:formatCode>
                <c:ptCount val="2"/>
                <c:pt idx="0">
                  <c:v>0</c:v>
                </c:pt>
                <c:pt idx="1">
                  <c:v>1.02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056D-4F68-A534-D9403550C1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CO" sz="1400" b="1" i="0" u="none" strike="noStrike" kern="1200" spc="0" baseline="0">
                <a:solidFill>
                  <a:srgbClr val="FDB713"/>
                </a:solidFill>
                <a:effectLst/>
                <a:latin typeface="Century Gothic" panose="020B0502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sz="1200" b="1" i="0" u="none" strike="noStrike" kern="1200" spc="0" baseline="0">
                <a:solidFill>
                  <a:schemeClr val="bg1">
                    <a:lumMod val="50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Arial" panose="020B0604020202020204" pitchFamily="34" charset="0"/>
              </a:rPr>
              <a:t>PIC</a:t>
            </a:r>
          </a:p>
        </c:rich>
      </c:tx>
      <c:layout>
        <c:manualLayout>
          <c:xMode val="edge"/>
          <c:yMode val="edge"/>
          <c:x val="0.4503908221970736"/>
          <c:y val="2.731917182038182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CO" sz="1400" b="1" i="0" u="none" strike="noStrike" kern="1200" spc="0" baseline="0">
              <a:solidFill>
                <a:srgbClr val="FDB713"/>
              </a:solidFill>
              <a:effectLst/>
              <a:latin typeface="Century Gothic" panose="020B0502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doughnutChart>
        <c:varyColors val="1"/>
        <c:ser>
          <c:idx val="0"/>
          <c:order val="0"/>
          <c:tx>
            <c:v>GCIA C&amp;C</c:v>
          </c:tx>
          <c:spPr>
            <a:solidFill>
              <a:schemeClr val="bg1">
                <a:lumMod val="50000"/>
              </a:schemeClr>
            </a:solidFill>
          </c:spPr>
          <c:explosion val="7"/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226-417B-9550-3FC38860781A}"/>
              </c:ext>
            </c:extLst>
          </c:dPt>
          <c:dPt>
            <c:idx val="1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226-417B-9550-3FC38860781A}"/>
              </c:ext>
            </c:extLst>
          </c:dPt>
          <c:dPt>
            <c:idx val="2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226-417B-9550-3FC38860781A}"/>
              </c:ext>
            </c:extLst>
          </c:dPt>
          <c:dPt>
            <c:idx val="3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226-417B-9550-3FC38860781A}"/>
              </c:ext>
            </c:extLst>
          </c:dPt>
          <c:dPt>
            <c:idx val="4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226-417B-9550-3FC38860781A}"/>
              </c:ext>
            </c:extLst>
          </c:dPt>
          <c:dPt>
            <c:idx val="5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226-417B-9550-3FC38860781A}"/>
              </c:ext>
            </c:extLst>
          </c:dPt>
          <c:dPt>
            <c:idx val="6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226-417B-9550-3FC38860781A}"/>
              </c:ext>
            </c:extLst>
          </c:dPt>
          <c:dPt>
            <c:idx val="7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E226-417B-9550-3FC38860781A}"/>
              </c:ext>
            </c:extLst>
          </c:dPt>
          <c:dPt>
            <c:idx val="8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E226-417B-9550-3FC38860781A}"/>
              </c:ext>
            </c:extLst>
          </c:dPt>
          <c:dPt>
            <c:idx val="9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E226-417B-9550-3FC38860781A}"/>
              </c:ext>
            </c:extLst>
          </c:dPt>
          <c:dPt>
            <c:idx val="10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E226-417B-9550-3FC38860781A}"/>
              </c:ext>
            </c:extLst>
          </c:dPt>
          <c:dPt>
            <c:idx val="11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E226-417B-9550-3FC38860781A}"/>
              </c:ext>
            </c:extLst>
          </c:dPt>
          <c:dPt>
            <c:idx val="12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E226-417B-9550-3FC38860781A}"/>
              </c:ext>
            </c:extLst>
          </c:dPt>
          <c:dPt>
            <c:idx val="13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E226-417B-9550-3FC38860781A}"/>
              </c:ext>
            </c:extLst>
          </c:dPt>
          <c:dPt>
            <c:idx val="14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E226-417B-9550-3FC38860781A}"/>
              </c:ext>
            </c:extLst>
          </c:dPt>
          <c:dPt>
            <c:idx val="15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E226-417B-9550-3FC38860781A}"/>
              </c:ext>
            </c:extLst>
          </c:dPt>
          <c:dPt>
            <c:idx val="16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E226-417B-9550-3FC38860781A}"/>
              </c:ext>
            </c:extLst>
          </c:dPt>
          <c:dPt>
            <c:idx val="17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E226-417B-9550-3FC38860781A}"/>
              </c:ext>
            </c:extLst>
          </c:dPt>
          <c:dPt>
            <c:idx val="18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E226-417B-9550-3FC38860781A}"/>
              </c:ext>
            </c:extLst>
          </c:dPt>
          <c:dPt>
            <c:idx val="19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E226-417B-9550-3FC38860781A}"/>
              </c:ext>
            </c:extLst>
          </c:dPt>
          <c:dPt>
            <c:idx val="20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E226-417B-9550-3FC38860781A}"/>
              </c:ext>
            </c:extLst>
          </c:dPt>
          <c:val>
            <c:numLit>
              <c:formatCode>General</c:formatCode>
              <c:ptCount val="21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2A-E226-417B-9550-3FC388607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doughnutChart>
        <c:varyColors val="1"/>
        <c:ser>
          <c:idx val="1"/>
          <c:order val="1"/>
          <c:tx>
            <c:strRef>
              <c:f>Seguimiento!$O$2</c:f>
              <c:strCache>
                <c:ptCount val="1"/>
                <c:pt idx="0">
                  <c:v>PIC</c:v>
                </c:pt>
              </c:strCache>
            </c:strRef>
          </c:tx>
          <c:dPt>
            <c:idx val="0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E226-417B-9550-3FC38860781A}"/>
              </c:ext>
            </c:extLst>
          </c:dPt>
          <c:dPt>
            <c:idx val="1"/>
            <c:bubble3D val="0"/>
            <c:spPr>
              <a:solidFill>
                <a:schemeClr val="bg1">
                  <a:alpha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E-E226-417B-9550-3FC38860781A}"/>
              </c:ext>
            </c:extLst>
          </c:dPt>
          <c:val>
            <c:numRef>
              <c:f>Seguimiento!$O$3:$O$4</c:f>
              <c:numCache>
                <c:formatCode>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E226-417B-9550-3FC3886078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CO" sz="1400" b="1" i="0" u="none" strike="noStrike" kern="1200" spc="0" baseline="0">
                <a:solidFill>
                  <a:srgbClr val="FDB713"/>
                </a:solidFill>
                <a:effectLst/>
                <a:latin typeface="Century Gothic" panose="020B0502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sz="1200" b="1" i="0" u="none" strike="noStrike" kern="1200" spc="0" baseline="0">
                <a:solidFill>
                  <a:schemeClr val="bg1">
                    <a:lumMod val="50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Arial" panose="020B0604020202020204" pitchFamily="34" charset="0"/>
              </a:rPr>
              <a:t>PSPI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CO" sz="1400" b="1" i="0" u="none" strike="noStrike" kern="1200" spc="0" baseline="0">
              <a:solidFill>
                <a:srgbClr val="FDB713"/>
              </a:solidFill>
              <a:effectLst/>
              <a:latin typeface="Century Gothic" panose="020B0502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doughnutChart>
        <c:varyColors val="1"/>
        <c:ser>
          <c:idx val="0"/>
          <c:order val="0"/>
          <c:tx>
            <c:v>GCIA C&amp;C</c:v>
          </c:tx>
          <c:spPr>
            <a:solidFill>
              <a:schemeClr val="bg1">
                <a:lumMod val="50000"/>
              </a:schemeClr>
            </a:solidFill>
          </c:spPr>
          <c:explosion val="7"/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F784-4366-984B-1069255BA233}"/>
              </c:ext>
            </c:extLst>
          </c:dPt>
          <c:dPt>
            <c:idx val="1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F784-4366-984B-1069255BA233}"/>
              </c:ext>
            </c:extLst>
          </c:dPt>
          <c:dPt>
            <c:idx val="2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F784-4366-984B-1069255BA233}"/>
              </c:ext>
            </c:extLst>
          </c:dPt>
          <c:dPt>
            <c:idx val="3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F784-4366-984B-1069255BA233}"/>
              </c:ext>
            </c:extLst>
          </c:dPt>
          <c:dPt>
            <c:idx val="4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F784-4366-984B-1069255BA233}"/>
              </c:ext>
            </c:extLst>
          </c:dPt>
          <c:dPt>
            <c:idx val="5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F784-4366-984B-1069255BA233}"/>
              </c:ext>
            </c:extLst>
          </c:dPt>
          <c:dPt>
            <c:idx val="6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F784-4366-984B-1069255BA233}"/>
              </c:ext>
            </c:extLst>
          </c:dPt>
          <c:dPt>
            <c:idx val="7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F784-4366-984B-1069255BA233}"/>
              </c:ext>
            </c:extLst>
          </c:dPt>
          <c:dPt>
            <c:idx val="8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F784-4366-984B-1069255BA233}"/>
              </c:ext>
            </c:extLst>
          </c:dPt>
          <c:dPt>
            <c:idx val="9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F784-4366-984B-1069255BA233}"/>
              </c:ext>
            </c:extLst>
          </c:dPt>
          <c:dPt>
            <c:idx val="10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F784-4366-984B-1069255BA233}"/>
              </c:ext>
            </c:extLst>
          </c:dPt>
          <c:dPt>
            <c:idx val="11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F784-4366-984B-1069255BA233}"/>
              </c:ext>
            </c:extLst>
          </c:dPt>
          <c:dPt>
            <c:idx val="12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F784-4366-984B-1069255BA233}"/>
              </c:ext>
            </c:extLst>
          </c:dPt>
          <c:dPt>
            <c:idx val="13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F784-4366-984B-1069255BA233}"/>
              </c:ext>
            </c:extLst>
          </c:dPt>
          <c:dPt>
            <c:idx val="14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F784-4366-984B-1069255BA233}"/>
              </c:ext>
            </c:extLst>
          </c:dPt>
          <c:dPt>
            <c:idx val="15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F784-4366-984B-1069255BA233}"/>
              </c:ext>
            </c:extLst>
          </c:dPt>
          <c:dPt>
            <c:idx val="16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F784-4366-984B-1069255BA233}"/>
              </c:ext>
            </c:extLst>
          </c:dPt>
          <c:dPt>
            <c:idx val="17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F784-4366-984B-1069255BA233}"/>
              </c:ext>
            </c:extLst>
          </c:dPt>
          <c:dPt>
            <c:idx val="18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F784-4366-984B-1069255BA233}"/>
              </c:ext>
            </c:extLst>
          </c:dPt>
          <c:dPt>
            <c:idx val="19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F784-4366-984B-1069255BA233}"/>
              </c:ext>
            </c:extLst>
          </c:dPt>
          <c:dPt>
            <c:idx val="20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F784-4366-984B-1069255BA233}"/>
              </c:ext>
            </c:extLst>
          </c:dPt>
          <c:val>
            <c:numLit>
              <c:formatCode>General</c:formatCode>
              <c:ptCount val="21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2A-F784-4366-984B-1069255BA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doughnutChart>
        <c:varyColors val="1"/>
        <c:ser>
          <c:idx val="1"/>
          <c:order val="1"/>
          <c:tx>
            <c:strRef>
              <c:f>Seguimiento!$Q$2</c:f>
              <c:strCache>
                <c:ptCount val="1"/>
                <c:pt idx="0">
                  <c:v>PSPI</c:v>
                </c:pt>
              </c:strCache>
            </c:strRef>
          </c:tx>
          <c:explosion val="1"/>
          <c:dPt>
            <c:idx val="0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F784-4366-984B-1069255BA233}"/>
              </c:ext>
            </c:extLst>
          </c:dPt>
          <c:dPt>
            <c:idx val="1"/>
            <c:bubble3D val="0"/>
            <c:spPr>
              <a:solidFill>
                <a:schemeClr val="bg1">
                  <a:alpha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E-F784-4366-984B-1069255BA233}"/>
              </c:ext>
            </c:extLst>
          </c:dPt>
          <c:val>
            <c:numRef>
              <c:f>Seguimiento!$Q$3:$Q$4</c:f>
              <c:numCache>
                <c:formatCode>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F784-4366-984B-1069255BA2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CO" sz="1400" b="1" i="0" u="none" strike="noStrike" kern="1200" spc="0" baseline="0">
                <a:solidFill>
                  <a:srgbClr val="FDB713"/>
                </a:solidFill>
                <a:effectLst/>
                <a:latin typeface="Century Gothic" panose="020B0502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sz="1200" b="1" i="0" u="none" strike="noStrike" kern="1200" spc="0" baseline="0">
                <a:solidFill>
                  <a:schemeClr val="bg1">
                    <a:lumMod val="50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Arial" panose="020B0604020202020204" pitchFamily="34" charset="0"/>
              </a:rPr>
              <a:t>PSST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CO" sz="1400" b="1" i="0" u="none" strike="noStrike" kern="1200" spc="0" baseline="0">
              <a:solidFill>
                <a:srgbClr val="FDB713"/>
              </a:solidFill>
              <a:effectLst/>
              <a:latin typeface="Century Gothic" panose="020B0502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doughnutChart>
        <c:varyColors val="1"/>
        <c:ser>
          <c:idx val="0"/>
          <c:order val="0"/>
          <c:tx>
            <c:v>GCIA C&amp;C</c:v>
          </c:tx>
          <c:spPr>
            <a:solidFill>
              <a:schemeClr val="bg1">
                <a:lumMod val="50000"/>
              </a:schemeClr>
            </a:solidFill>
          </c:spPr>
          <c:explosion val="7"/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7D4-494B-A1CB-6B3D956E8282}"/>
              </c:ext>
            </c:extLst>
          </c:dPt>
          <c:dPt>
            <c:idx val="1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7D4-494B-A1CB-6B3D956E8282}"/>
              </c:ext>
            </c:extLst>
          </c:dPt>
          <c:dPt>
            <c:idx val="2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7D4-494B-A1CB-6B3D956E8282}"/>
              </c:ext>
            </c:extLst>
          </c:dPt>
          <c:dPt>
            <c:idx val="3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57D4-494B-A1CB-6B3D956E8282}"/>
              </c:ext>
            </c:extLst>
          </c:dPt>
          <c:dPt>
            <c:idx val="4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57D4-494B-A1CB-6B3D956E8282}"/>
              </c:ext>
            </c:extLst>
          </c:dPt>
          <c:dPt>
            <c:idx val="5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57D4-494B-A1CB-6B3D956E8282}"/>
              </c:ext>
            </c:extLst>
          </c:dPt>
          <c:dPt>
            <c:idx val="6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57D4-494B-A1CB-6B3D956E8282}"/>
              </c:ext>
            </c:extLst>
          </c:dPt>
          <c:dPt>
            <c:idx val="7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57D4-494B-A1CB-6B3D956E8282}"/>
              </c:ext>
            </c:extLst>
          </c:dPt>
          <c:dPt>
            <c:idx val="8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57D4-494B-A1CB-6B3D956E8282}"/>
              </c:ext>
            </c:extLst>
          </c:dPt>
          <c:dPt>
            <c:idx val="9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57D4-494B-A1CB-6B3D956E8282}"/>
              </c:ext>
            </c:extLst>
          </c:dPt>
          <c:dPt>
            <c:idx val="10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57D4-494B-A1CB-6B3D956E8282}"/>
              </c:ext>
            </c:extLst>
          </c:dPt>
          <c:dPt>
            <c:idx val="11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57D4-494B-A1CB-6B3D956E8282}"/>
              </c:ext>
            </c:extLst>
          </c:dPt>
          <c:dPt>
            <c:idx val="12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57D4-494B-A1CB-6B3D956E8282}"/>
              </c:ext>
            </c:extLst>
          </c:dPt>
          <c:dPt>
            <c:idx val="13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57D4-494B-A1CB-6B3D956E8282}"/>
              </c:ext>
            </c:extLst>
          </c:dPt>
          <c:dPt>
            <c:idx val="14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57D4-494B-A1CB-6B3D956E8282}"/>
              </c:ext>
            </c:extLst>
          </c:dPt>
          <c:dPt>
            <c:idx val="15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57D4-494B-A1CB-6B3D956E8282}"/>
              </c:ext>
            </c:extLst>
          </c:dPt>
          <c:dPt>
            <c:idx val="16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57D4-494B-A1CB-6B3D956E8282}"/>
              </c:ext>
            </c:extLst>
          </c:dPt>
          <c:dPt>
            <c:idx val="17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57D4-494B-A1CB-6B3D956E8282}"/>
              </c:ext>
            </c:extLst>
          </c:dPt>
          <c:dPt>
            <c:idx val="18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57D4-494B-A1CB-6B3D956E8282}"/>
              </c:ext>
            </c:extLst>
          </c:dPt>
          <c:dPt>
            <c:idx val="19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57D4-494B-A1CB-6B3D956E8282}"/>
              </c:ext>
            </c:extLst>
          </c:dPt>
          <c:dPt>
            <c:idx val="20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57D4-494B-A1CB-6B3D956E8282}"/>
              </c:ext>
            </c:extLst>
          </c:dPt>
          <c:val>
            <c:numLit>
              <c:formatCode>General</c:formatCode>
              <c:ptCount val="21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2A-57D4-494B-A1CB-6B3D956E8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doughnutChart>
        <c:varyColors val="1"/>
        <c:ser>
          <c:idx val="1"/>
          <c:order val="1"/>
          <c:tx>
            <c:strRef>
              <c:f>Seguimiento!$R$2</c:f>
              <c:strCache>
                <c:ptCount val="1"/>
                <c:pt idx="0">
                  <c:v>PSST</c:v>
                </c:pt>
              </c:strCache>
            </c:strRef>
          </c:tx>
          <c:explosion val="1"/>
          <c:dPt>
            <c:idx val="0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57D4-494B-A1CB-6B3D956E8282}"/>
              </c:ext>
            </c:extLst>
          </c:dPt>
          <c:dPt>
            <c:idx val="1"/>
            <c:bubble3D val="0"/>
            <c:spPr>
              <a:solidFill>
                <a:schemeClr val="bg1">
                  <a:alpha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E-57D4-494B-A1CB-6B3D956E8282}"/>
              </c:ext>
            </c:extLst>
          </c:dPt>
          <c:val>
            <c:numRef>
              <c:f>Seguimiento!$R$3:$R$4</c:f>
              <c:numCache>
                <c:formatCode>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57D4-494B-A1CB-6B3D956E8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CO" sz="1400" b="1" i="0" u="none" strike="noStrike" kern="1200" spc="0" baseline="0">
                <a:solidFill>
                  <a:srgbClr val="FDB713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sz="1200" b="1" i="0" u="none" strike="noStrike" kern="1200" spc="0" baseline="0">
                <a:solidFill>
                  <a:schemeClr val="bg1">
                    <a:lumMod val="50000"/>
                  </a:schemeClr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PETI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CO" sz="1400" b="1" i="0" u="none" strike="noStrike" kern="1200" spc="0" baseline="0">
              <a:solidFill>
                <a:srgbClr val="FDB713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doughnutChart>
        <c:varyColors val="1"/>
        <c:ser>
          <c:idx val="0"/>
          <c:order val="0"/>
          <c:tx>
            <c:v>GCIA C&amp;C</c:v>
          </c:tx>
          <c:spPr>
            <a:solidFill>
              <a:schemeClr val="bg1">
                <a:lumMod val="50000"/>
              </a:schemeClr>
            </a:solidFill>
          </c:spPr>
          <c:explosion val="7"/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17E3-4373-B162-524D6D85B132}"/>
              </c:ext>
            </c:extLst>
          </c:dPt>
          <c:dPt>
            <c:idx val="1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17E3-4373-B162-524D6D85B132}"/>
              </c:ext>
            </c:extLst>
          </c:dPt>
          <c:dPt>
            <c:idx val="2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17E3-4373-B162-524D6D85B132}"/>
              </c:ext>
            </c:extLst>
          </c:dPt>
          <c:dPt>
            <c:idx val="3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17E3-4373-B162-524D6D85B132}"/>
              </c:ext>
            </c:extLst>
          </c:dPt>
          <c:dPt>
            <c:idx val="4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17E3-4373-B162-524D6D85B132}"/>
              </c:ext>
            </c:extLst>
          </c:dPt>
          <c:dPt>
            <c:idx val="5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17E3-4373-B162-524D6D85B132}"/>
              </c:ext>
            </c:extLst>
          </c:dPt>
          <c:dPt>
            <c:idx val="6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17E3-4373-B162-524D6D85B132}"/>
              </c:ext>
            </c:extLst>
          </c:dPt>
          <c:dPt>
            <c:idx val="7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17E3-4373-B162-524D6D85B132}"/>
              </c:ext>
            </c:extLst>
          </c:dPt>
          <c:dPt>
            <c:idx val="8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17E3-4373-B162-524D6D85B132}"/>
              </c:ext>
            </c:extLst>
          </c:dPt>
          <c:dPt>
            <c:idx val="9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17E3-4373-B162-524D6D85B132}"/>
              </c:ext>
            </c:extLst>
          </c:dPt>
          <c:dPt>
            <c:idx val="10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17E3-4373-B162-524D6D85B132}"/>
              </c:ext>
            </c:extLst>
          </c:dPt>
          <c:dPt>
            <c:idx val="11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17E3-4373-B162-524D6D85B132}"/>
              </c:ext>
            </c:extLst>
          </c:dPt>
          <c:dPt>
            <c:idx val="12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17E3-4373-B162-524D6D85B132}"/>
              </c:ext>
            </c:extLst>
          </c:dPt>
          <c:dPt>
            <c:idx val="13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17E3-4373-B162-524D6D85B132}"/>
              </c:ext>
            </c:extLst>
          </c:dPt>
          <c:dPt>
            <c:idx val="14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17E3-4373-B162-524D6D85B132}"/>
              </c:ext>
            </c:extLst>
          </c:dPt>
          <c:dPt>
            <c:idx val="15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17E3-4373-B162-524D6D85B132}"/>
              </c:ext>
            </c:extLst>
          </c:dPt>
          <c:dPt>
            <c:idx val="16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17E3-4373-B162-524D6D85B132}"/>
              </c:ext>
            </c:extLst>
          </c:dPt>
          <c:dPt>
            <c:idx val="17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17E3-4373-B162-524D6D85B132}"/>
              </c:ext>
            </c:extLst>
          </c:dPt>
          <c:dPt>
            <c:idx val="18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17E3-4373-B162-524D6D85B132}"/>
              </c:ext>
            </c:extLst>
          </c:dPt>
          <c:dPt>
            <c:idx val="19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17E3-4373-B162-524D6D85B132}"/>
              </c:ext>
            </c:extLst>
          </c:dPt>
          <c:dPt>
            <c:idx val="20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17E3-4373-B162-524D6D85B132}"/>
              </c:ext>
            </c:extLst>
          </c:dPt>
          <c:val>
            <c:numLit>
              <c:formatCode>General</c:formatCode>
              <c:ptCount val="21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2A-17E3-4373-B162-524D6D85B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doughnutChart>
        <c:varyColors val="1"/>
        <c:ser>
          <c:idx val="1"/>
          <c:order val="1"/>
          <c:tx>
            <c:strRef>
              <c:f>Seguimiento!$N$2</c:f>
              <c:strCache>
                <c:ptCount val="1"/>
                <c:pt idx="0">
                  <c:v>PETI</c:v>
                </c:pt>
              </c:strCache>
            </c:strRef>
          </c:tx>
          <c:dPt>
            <c:idx val="0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17E3-4373-B162-524D6D85B132}"/>
              </c:ext>
            </c:extLst>
          </c:dPt>
          <c:dPt>
            <c:idx val="1"/>
            <c:bubble3D val="0"/>
            <c:spPr>
              <a:solidFill>
                <a:schemeClr val="bg1">
                  <a:alpha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E-17E3-4373-B162-524D6D85B132}"/>
              </c:ext>
            </c:extLst>
          </c:dPt>
          <c:val>
            <c:numRef>
              <c:f>Seguimiento!$N$3:$N$4</c:f>
              <c:numCache>
                <c:formatCode>0%</c:formatCode>
                <c:ptCount val="2"/>
                <c:pt idx="0">
                  <c:v>0</c:v>
                </c:pt>
                <c:pt idx="1">
                  <c:v>1.02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17E3-4373-B162-524D6D85B1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CO" sz="1400" b="1" i="0" u="none" strike="noStrike" kern="1200" spc="0" baseline="0">
                <a:solidFill>
                  <a:srgbClr val="FDB713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sz="1200" b="1" i="0" u="none" strike="noStrike" kern="1200" spc="0" baseline="0">
                <a:solidFill>
                  <a:schemeClr val="bg1">
                    <a:lumMod val="50000"/>
                  </a:schemeClr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rPr>
              <a:t>PTSI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CO" sz="1400" b="1" i="0" u="none" strike="noStrike" kern="1200" spc="0" baseline="0">
              <a:solidFill>
                <a:srgbClr val="FDB713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doughnutChart>
        <c:varyColors val="1"/>
        <c:ser>
          <c:idx val="0"/>
          <c:order val="0"/>
          <c:tx>
            <c:v>GCIA C&amp;C</c:v>
          </c:tx>
          <c:spPr>
            <a:solidFill>
              <a:schemeClr val="bg1">
                <a:lumMod val="50000"/>
              </a:schemeClr>
            </a:solidFill>
          </c:spPr>
          <c:explosion val="7"/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2BFB-4BA0-8376-D33BEFE6B9F6}"/>
              </c:ext>
            </c:extLst>
          </c:dPt>
          <c:dPt>
            <c:idx val="1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2BFB-4BA0-8376-D33BEFE6B9F6}"/>
              </c:ext>
            </c:extLst>
          </c:dPt>
          <c:dPt>
            <c:idx val="2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2BFB-4BA0-8376-D33BEFE6B9F6}"/>
              </c:ext>
            </c:extLst>
          </c:dPt>
          <c:dPt>
            <c:idx val="3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2BFB-4BA0-8376-D33BEFE6B9F6}"/>
              </c:ext>
            </c:extLst>
          </c:dPt>
          <c:dPt>
            <c:idx val="4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2BFB-4BA0-8376-D33BEFE6B9F6}"/>
              </c:ext>
            </c:extLst>
          </c:dPt>
          <c:dPt>
            <c:idx val="5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2BFB-4BA0-8376-D33BEFE6B9F6}"/>
              </c:ext>
            </c:extLst>
          </c:dPt>
          <c:dPt>
            <c:idx val="6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2BFB-4BA0-8376-D33BEFE6B9F6}"/>
              </c:ext>
            </c:extLst>
          </c:dPt>
          <c:dPt>
            <c:idx val="7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2BFB-4BA0-8376-D33BEFE6B9F6}"/>
              </c:ext>
            </c:extLst>
          </c:dPt>
          <c:dPt>
            <c:idx val="8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2BFB-4BA0-8376-D33BEFE6B9F6}"/>
              </c:ext>
            </c:extLst>
          </c:dPt>
          <c:dPt>
            <c:idx val="9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2BFB-4BA0-8376-D33BEFE6B9F6}"/>
              </c:ext>
            </c:extLst>
          </c:dPt>
          <c:dPt>
            <c:idx val="10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BFB-4BA0-8376-D33BEFE6B9F6}"/>
              </c:ext>
            </c:extLst>
          </c:dPt>
          <c:dPt>
            <c:idx val="11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BFB-4BA0-8376-D33BEFE6B9F6}"/>
              </c:ext>
            </c:extLst>
          </c:dPt>
          <c:dPt>
            <c:idx val="12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BFB-4BA0-8376-D33BEFE6B9F6}"/>
              </c:ext>
            </c:extLst>
          </c:dPt>
          <c:dPt>
            <c:idx val="13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BFB-4BA0-8376-D33BEFE6B9F6}"/>
              </c:ext>
            </c:extLst>
          </c:dPt>
          <c:dPt>
            <c:idx val="14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2BFB-4BA0-8376-D33BEFE6B9F6}"/>
              </c:ext>
            </c:extLst>
          </c:dPt>
          <c:dPt>
            <c:idx val="15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2BFB-4BA0-8376-D33BEFE6B9F6}"/>
              </c:ext>
            </c:extLst>
          </c:dPt>
          <c:dPt>
            <c:idx val="16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2BFB-4BA0-8376-D33BEFE6B9F6}"/>
              </c:ext>
            </c:extLst>
          </c:dPt>
          <c:dPt>
            <c:idx val="17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2BFB-4BA0-8376-D33BEFE6B9F6}"/>
              </c:ext>
            </c:extLst>
          </c:dPt>
          <c:dPt>
            <c:idx val="18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2BFB-4BA0-8376-D33BEFE6B9F6}"/>
              </c:ext>
            </c:extLst>
          </c:dPt>
          <c:dPt>
            <c:idx val="19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2BFB-4BA0-8376-D33BEFE6B9F6}"/>
              </c:ext>
            </c:extLst>
          </c:dPt>
          <c:dPt>
            <c:idx val="20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2BFB-4BA0-8376-D33BEFE6B9F6}"/>
              </c:ext>
            </c:extLst>
          </c:dPt>
          <c:val>
            <c:numLit>
              <c:formatCode>General</c:formatCode>
              <c:ptCount val="21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2A-2BFB-4BA0-8376-D33BEFE6B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doughnutChart>
        <c:varyColors val="1"/>
        <c:ser>
          <c:idx val="1"/>
          <c:order val="1"/>
          <c:tx>
            <c:strRef>
              <c:f>Seguimiento!$S$2</c:f>
              <c:strCache>
                <c:ptCount val="1"/>
                <c:pt idx="0">
                  <c:v>PTSI</c:v>
                </c:pt>
              </c:strCache>
            </c:strRef>
          </c:tx>
          <c:dPt>
            <c:idx val="0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2BFB-4BA0-8376-D33BEFE6B9F6}"/>
              </c:ext>
            </c:extLst>
          </c:dPt>
          <c:dPt>
            <c:idx val="1"/>
            <c:bubble3D val="0"/>
            <c:spPr>
              <a:solidFill>
                <a:schemeClr val="bg1">
                  <a:alpha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E-2BFB-4BA0-8376-D33BEFE6B9F6}"/>
              </c:ext>
            </c:extLst>
          </c:dPt>
          <c:val>
            <c:numRef>
              <c:f>Seguimiento!$S$3:$S$4</c:f>
              <c:numCache>
                <c:formatCode>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2BFB-4BA0-8376-D33BEFE6B9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  <c:userShapes r:id="rId3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CO" sz="1400" b="1" i="0" u="none" strike="noStrike" kern="1200" spc="0" baseline="0">
                <a:solidFill>
                  <a:srgbClr val="FDB713"/>
                </a:solidFill>
                <a:effectLst/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s-CO" sz="1200" b="1" i="0" u="none" strike="noStrike" kern="1200" spc="0" baseline="0">
                <a:solidFill>
                  <a:schemeClr val="bg1">
                    <a:lumMod val="50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Arial" panose="020B0604020202020204" pitchFamily="34" charset="0"/>
              </a:rPr>
              <a:t>PINAR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CO" sz="1400" b="1" i="0" u="none" strike="noStrike" kern="1200" spc="0" baseline="0">
              <a:solidFill>
                <a:srgbClr val="FDB713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s-CO"/>
        </a:p>
      </c:txPr>
    </c:title>
    <c:autoTitleDeleted val="0"/>
    <c:plotArea>
      <c:layout/>
      <c:doughnutChart>
        <c:varyColors val="1"/>
        <c:ser>
          <c:idx val="0"/>
          <c:order val="0"/>
          <c:tx>
            <c:v>GCIA C&amp;C</c:v>
          </c:tx>
          <c:spPr>
            <a:solidFill>
              <a:schemeClr val="bg1">
                <a:lumMod val="50000"/>
              </a:schemeClr>
            </a:solidFill>
          </c:spPr>
          <c:explosion val="7"/>
          <c:dPt>
            <c:idx val="0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3200-4D57-8C24-31B4A3BDBD1A}"/>
              </c:ext>
            </c:extLst>
          </c:dPt>
          <c:dPt>
            <c:idx val="1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3200-4D57-8C24-31B4A3BDBD1A}"/>
              </c:ext>
            </c:extLst>
          </c:dPt>
          <c:dPt>
            <c:idx val="2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3200-4D57-8C24-31B4A3BDBD1A}"/>
              </c:ext>
            </c:extLst>
          </c:dPt>
          <c:dPt>
            <c:idx val="3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3200-4D57-8C24-31B4A3BDBD1A}"/>
              </c:ext>
            </c:extLst>
          </c:dPt>
          <c:dPt>
            <c:idx val="4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3200-4D57-8C24-31B4A3BDBD1A}"/>
              </c:ext>
            </c:extLst>
          </c:dPt>
          <c:dPt>
            <c:idx val="5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3200-4D57-8C24-31B4A3BDBD1A}"/>
              </c:ext>
            </c:extLst>
          </c:dPt>
          <c:dPt>
            <c:idx val="6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3200-4D57-8C24-31B4A3BDBD1A}"/>
              </c:ext>
            </c:extLst>
          </c:dPt>
          <c:dPt>
            <c:idx val="7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3200-4D57-8C24-31B4A3BDBD1A}"/>
              </c:ext>
            </c:extLst>
          </c:dPt>
          <c:dPt>
            <c:idx val="8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3200-4D57-8C24-31B4A3BDBD1A}"/>
              </c:ext>
            </c:extLst>
          </c:dPt>
          <c:dPt>
            <c:idx val="9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3200-4D57-8C24-31B4A3BDBD1A}"/>
              </c:ext>
            </c:extLst>
          </c:dPt>
          <c:dPt>
            <c:idx val="10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3200-4D57-8C24-31B4A3BDBD1A}"/>
              </c:ext>
            </c:extLst>
          </c:dPt>
          <c:dPt>
            <c:idx val="11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3200-4D57-8C24-31B4A3BDBD1A}"/>
              </c:ext>
            </c:extLst>
          </c:dPt>
          <c:dPt>
            <c:idx val="12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3200-4D57-8C24-31B4A3BDBD1A}"/>
              </c:ext>
            </c:extLst>
          </c:dPt>
          <c:dPt>
            <c:idx val="13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3200-4D57-8C24-31B4A3BDBD1A}"/>
              </c:ext>
            </c:extLst>
          </c:dPt>
          <c:dPt>
            <c:idx val="14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D-3200-4D57-8C24-31B4A3BDBD1A}"/>
              </c:ext>
            </c:extLst>
          </c:dPt>
          <c:dPt>
            <c:idx val="15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F-3200-4D57-8C24-31B4A3BDBD1A}"/>
              </c:ext>
            </c:extLst>
          </c:dPt>
          <c:dPt>
            <c:idx val="16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1-3200-4D57-8C24-31B4A3BDBD1A}"/>
              </c:ext>
            </c:extLst>
          </c:dPt>
          <c:dPt>
            <c:idx val="17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3-3200-4D57-8C24-31B4A3BDBD1A}"/>
              </c:ext>
            </c:extLst>
          </c:dPt>
          <c:dPt>
            <c:idx val="18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5-3200-4D57-8C24-31B4A3BDBD1A}"/>
              </c:ext>
            </c:extLst>
          </c:dPt>
          <c:dPt>
            <c:idx val="19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7-3200-4D57-8C24-31B4A3BDBD1A}"/>
              </c:ext>
            </c:extLst>
          </c:dPt>
          <c:dPt>
            <c:idx val="20"/>
            <c:bubble3D val="0"/>
            <c:spPr>
              <a:solidFill>
                <a:schemeClr val="bg1">
                  <a:lumMod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9-3200-4D57-8C24-31B4A3BDBD1A}"/>
              </c:ext>
            </c:extLst>
          </c:dPt>
          <c:val>
            <c:numLit>
              <c:formatCode>General</c:formatCode>
              <c:ptCount val="21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1</c:v>
              </c:pt>
              <c:pt idx="11">
                <c:v>1</c:v>
              </c:pt>
              <c:pt idx="12">
                <c:v>1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2A-3200-4D57-8C24-31B4A3BDB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doughnutChart>
        <c:varyColors val="1"/>
        <c:ser>
          <c:idx val="1"/>
          <c:order val="1"/>
          <c:tx>
            <c:strRef>
              <c:f>Seguimiento!$P$2</c:f>
              <c:strCache>
                <c:ptCount val="1"/>
                <c:pt idx="0">
                  <c:v>PINAR</c:v>
                </c:pt>
              </c:strCache>
            </c:strRef>
          </c:tx>
          <c:dPt>
            <c:idx val="0"/>
            <c:bubble3D val="0"/>
            <c:spPr>
              <a:noFill/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C-3200-4D57-8C24-31B4A3BDBD1A}"/>
              </c:ext>
            </c:extLst>
          </c:dPt>
          <c:dPt>
            <c:idx val="1"/>
            <c:bubble3D val="0"/>
            <c:spPr>
              <a:solidFill>
                <a:schemeClr val="bg1">
                  <a:alpha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2E-3200-4D57-8C24-31B4A3BDBD1A}"/>
              </c:ext>
            </c:extLst>
          </c:dPt>
          <c:val>
            <c:numRef>
              <c:f>Seguimiento!$P$3:$P$4</c:f>
              <c:numCache>
                <c:formatCode>0%</c:formatCode>
                <c:ptCount val="2"/>
                <c:pt idx="0">
                  <c:v>0</c:v>
                </c:pt>
                <c:pt idx="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F-3200-4D57-8C24-31B4A3BDBD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  <c:holeSize val="60"/>
      </c:doughnutChart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ORTADA!A1"/><Relationship Id="rId1" Type="http://schemas.openxmlformats.org/officeDocument/2006/relationships/image" Target="../media/image1.png"/><Relationship Id="rId4" Type="http://schemas.openxmlformats.org/officeDocument/2006/relationships/image" Target="../media/image3.sv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svg"/><Relationship Id="rId2" Type="http://schemas.openxmlformats.org/officeDocument/2006/relationships/image" Target="../media/image27.png"/><Relationship Id="rId1" Type="http://schemas.openxmlformats.org/officeDocument/2006/relationships/hyperlink" Target="#PORTADA!A1"/><Relationship Id="rId5" Type="http://schemas.openxmlformats.org/officeDocument/2006/relationships/image" Target="../media/image25.svg"/><Relationship Id="rId4" Type="http://schemas.openxmlformats.org/officeDocument/2006/relationships/image" Target="../media/image24.pn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svg"/><Relationship Id="rId2" Type="http://schemas.openxmlformats.org/officeDocument/2006/relationships/image" Target="../media/image27.png"/><Relationship Id="rId1" Type="http://schemas.openxmlformats.org/officeDocument/2006/relationships/hyperlink" Target="#PORTADA!A1"/><Relationship Id="rId5" Type="http://schemas.openxmlformats.org/officeDocument/2006/relationships/image" Target="../media/image25.svg"/><Relationship Id="rId4" Type="http://schemas.openxmlformats.org/officeDocument/2006/relationships/image" Target="../media/image24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30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2.xml.rels><?xml version="1.0" encoding="UTF-8" standalone="yes"?>
<Relationships xmlns="http://schemas.openxmlformats.org/package/2006/relationships"><Relationship Id="rId13" Type="http://schemas.openxmlformats.org/officeDocument/2006/relationships/image" Target="../media/image6.png"/><Relationship Id="rId18" Type="http://schemas.openxmlformats.org/officeDocument/2006/relationships/image" Target="../media/image11.svg"/><Relationship Id="rId26" Type="http://schemas.openxmlformats.org/officeDocument/2006/relationships/image" Target="../media/image19.svg"/><Relationship Id="rId3" Type="http://schemas.openxmlformats.org/officeDocument/2006/relationships/hyperlink" Target="#PINAR!A1"/><Relationship Id="rId21" Type="http://schemas.openxmlformats.org/officeDocument/2006/relationships/image" Target="../media/image14.png"/><Relationship Id="rId7" Type="http://schemas.openxmlformats.org/officeDocument/2006/relationships/hyperlink" Target="#PTSI!A1"/><Relationship Id="rId12" Type="http://schemas.openxmlformats.org/officeDocument/2006/relationships/image" Target="../media/image5.svg"/><Relationship Id="rId17" Type="http://schemas.openxmlformats.org/officeDocument/2006/relationships/image" Target="../media/image10.png"/><Relationship Id="rId25" Type="http://schemas.openxmlformats.org/officeDocument/2006/relationships/image" Target="../media/image18.png"/><Relationship Id="rId33" Type="http://schemas.openxmlformats.org/officeDocument/2006/relationships/image" Target="../media/image26.png"/><Relationship Id="rId2" Type="http://schemas.openxmlformats.org/officeDocument/2006/relationships/hyperlink" Target="#PETI!A1"/><Relationship Id="rId16" Type="http://schemas.openxmlformats.org/officeDocument/2006/relationships/image" Target="../media/image9.svg"/><Relationship Id="rId20" Type="http://schemas.openxmlformats.org/officeDocument/2006/relationships/image" Target="../media/image13.svg"/><Relationship Id="rId29" Type="http://schemas.openxmlformats.org/officeDocument/2006/relationships/image" Target="../media/image22.png"/><Relationship Id="rId1" Type="http://schemas.openxmlformats.org/officeDocument/2006/relationships/hyperlink" Target="#PAC!A1"/><Relationship Id="rId6" Type="http://schemas.openxmlformats.org/officeDocument/2006/relationships/hyperlink" Target="#PSST!A1"/><Relationship Id="rId11" Type="http://schemas.openxmlformats.org/officeDocument/2006/relationships/image" Target="../media/image4.png"/><Relationship Id="rId24" Type="http://schemas.openxmlformats.org/officeDocument/2006/relationships/image" Target="../media/image17.svg"/><Relationship Id="rId32" Type="http://schemas.openxmlformats.org/officeDocument/2006/relationships/image" Target="../media/image25.svg"/><Relationship Id="rId5" Type="http://schemas.openxmlformats.org/officeDocument/2006/relationships/hyperlink" Target="#PETH!A1"/><Relationship Id="rId15" Type="http://schemas.openxmlformats.org/officeDocument/2006/relationships/image" Target="../media/image8.png"/><Relationship Id="rId23" Type="http://schemas.openxmlformats.org/officeDocument/2006/relationships/image" Target="../media/image16.png"/><Relationship Id="rId28" Type="http://schemas.openxmlformats.org/officeDocument/2006/relationships/image" Target="../media/image21.svg"/><Relationship Id="rId10" Type="http://schemas.openxmlformats.org/officeDocument/2006/relationships/hyperlink" Target="#PSPI!A1"/><Relationship Id="rId19" Type="http://schemas.openxmlformats.org/officeDocument/2006/relationships/image" Target="../media/image12.png"/><Relationship Id="rId31" Type="http://schemas.openxmlformats.org/officeDocument/2006/relationships/image" Target="../media/image24.png"/><Relationship Id="rId4" Type="http://schemas.openxmlformats.org/officeDocument/2006/relationships/hyperlink" Target="#PAAC!A1"/><Relationship Id="rId9" Type="http://schemas.openxmlformats.org/officeDocument/2006/relationships/hyperlink" Target="#PII!A1"/><Relationship Id="rId14" Type="http://schemas.openxmlformats.org/officeDocument/2006/relationships/image" Target="../media/image7.svg"/><Relationship Id="rId22" Type="http://schemas.openxmlformats.org/officeDocument/2006/relationships/image" Target="../media/image15.svg"/><Relationship Id="rId27" Type="http://schemas.openxmlformats.org/officeDocument/2006/relationships/image" Target="../media/image20.png"/><Relationship Id="rId30" Type="http://schemas.openxmlformats.org/officeDocument/2006/relationships/image" Target="../media/image23.svg"/><Relationship Id="rId8" Type="http://schemas.openxmlformats.org/officeDocument/2006/relationships/hyperlink" Target="#PIC!A1"/></Relationships>
</file>

<file path=xl/drawings/_rels/drawing2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svg"/><Relationship Id="rId2" Type="http://schemas.openxmlformats.org/officeDocument/2006/relationships/image" Target="../media/image27.png"/><Relationship Id="rId1" Type="http://schemas.openxmlformats.org/officeDocument/2006/relationships/hyperlink" Target="#PORTADA!A1"/><Relationship Id="rId5" Type="http://schemas.openxmlformats.org/officeDocument/2006/relationships/image" Target="../media/image25.svg"/><Relationship Id="rId4" Type="http://schemas.openxmlformats.org/officeDocument/2006/relationships/image" Target="../media/image2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8.svg"/><Relationship Id="rId2" Type="http://schemas.openxmlformats.org/officeDocument/2006/relationships/image" Target="../media/image27.png"/><Relationship Id="rId1" Type="http://schemas.openxmlformats.org/officeDocument/2006/relationships/hyperlink" Target="#PORTADA!A1"/><Relationship Id="rId5" Type="http://schemas.openxmlformats.org/officeDocument/2006/relationships/image" Target="../media/image25.svg"/><Relationship Id="rId4" Type="http://schemas.openxmlformats.org/officeDocument/2006/relationships/image" Target="../media/image24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svg"/><Relationship Id="rId2" Type="http://schemas.openxmlformats.org/officeDocument/2006/relationships/image" Target="../media/image27.png"/><Relationship Id="rId1" Type="http://schemas.openxmlformats.org/officeDocument/2006/relationships/hyperlink" Target="#PORTADA!A1"/><Relationship Id="rId5" Type="http://schemas.openxmlformats.org/officeDocument/2006/relationships/image" Target="../media/image25.svg"/><Relationship Id="rId4" Type="http://schemas.openxmlformats.org/officeDocument/2006/relationships/image" Target="../media/image24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svg"/><Relationship Id="rId2" Type="http://schemas.openxmlformats.org/officeDocument/2006/relationships/image" Target="../media/image27.png"/><Relationship Id="rId1" Type="http://schemas.openxmlformats.org/officeDocument/2006/relationships/hyperlink" Target="#PORTADA!A1"/><Relationship Id="rId5" Type="http://schemas.openxmlformats.org/officeDocument/2006/relationships/image" Target="../media/image25.svg"/><Relationship Id="rId4" Type="http://schemas.openxmlformats.org/officeDocument/2006/relationships/image" Target="../media/image24.pn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svg"/><Relationship Id="rId2" Type="http://schemas.openxmlformats.org/officeDocument/2006/relationships/image" Target="../media/image27.png"/><Relationship Id="rId1" Type="http://schemas.openxmlformats.org/officeDocument/2006/relationships/hyperlink" Target="#PORTADA!A1"/><Relationship Id="rId5" Type="http://schemas.openxmlformats.org/officeDocument/2006/relationships/image" Target="../media/image25.svg"/><Relationship Id="rId4" Type="http://schemas.openxmlformats.org/officeDocument/2006/relationships/image" Target="../media/image24.pn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svg"/><Relationship Id="rId2" Type="http://schemas.openxmlformats.org/officeDocument/2006/relationships/image" Target="../media/image27.png"/><Relationship Id="rId1" Type="http://schemas.openxmlformats.org/officeDocument/2006/relationships/hyperlink" Target="#PORTADA!A1"/><Relationship Id="rId5" Type="http://schemas.openxmlformats.org/officeDocument/2006/relationships/image" Target="../media/image25.svg"/><Relationship Id="rId4" Type="http://schemas.openxmlformats.org/officeDocument/2006/relationships/image" Target="../media/image24.pn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svg"/><Relationship Id="rId2" Type="http://schemas.openxmlformats.org/officeDocument/2006/relationships/image" Target="../media/image27.png"/><Relationship Id="rId1" Type="http://schemas.openxmlformats.org/officeDocument/2006/relationships/hyperlink" Target="#PORTADA!A1"/><Relationship Id="rId5" Type="http://schemas.openxmlformats.org/officeDocument/2006/relationships/image" Target="../media/image25.svg"/><Relationship Id="rId4" Type="http://schemas.openxmlformats.org/officeDocument/2006/relationships/image" Target="../media/image24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9.svg"/><Relationship Id="rId2" Type="http://schemas.openxmlformats.org/officeDocument/2006/relationships/image" Target="../media/image27.png"/><Relationship Id="rId1" Type="http://schemas.openxmlformats.org/officeDocument/2006/relationships/hyperlink" Target="#PORTADA!A1"/><Relationship Id="rId5" Type="http://schemas.openxmlformats.org/officeDocument/2006/relationships/image" Target="../media/image25.svg"/><Relationship Id="rId4" Type="http://schemas.openxmlformats.org/officeDocument/2006/relationships/image" Target="../media/image2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219074</xdr:colOff>
      <xdr:row>1</xdr:row>
      <xdr:rowOff>84006</xdr:rowOff>
    </xdr:from>
    <xdr:to>
      <xdr:col>12</xdr:col>
      <xdr:colOff>138155</xdr:colOff>
      <xdr:row>22</xdr:row>
      <xdr:rowOff>68905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A9430D-796B-4723-B075-69FDE73BF2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1074" y="274506"/>
          <a:ext cx="8301081" cy="3985399"/>
        </a:xfrm>
        <a:prstGeom prst="rect">
          <a:avLst/>
        </a:prstGeom>
      </xdr:spPr>
    </xdr:pic>
    <xdr:clientData/>
  </xdr:twoCellAnchor>
  <xdr:twoCellAnchor editAs="oneCell">
    <xdr:from>
      <xdr:col>0</xdr:col>
      <xdr:colOff>123825</xdr:colOff>
      <xdr:row>0</xdr:row>
      <xdr:rowOff>47625</xdr:rowOff>
    </xdr:from>
    <xdr:to>
      <xdr:col>0</xdr:col>
      <xdr:colOff>676275</xdr:colOff>
      <xdr:row>3</xdr:row>
      <xdr:rowOff>28575</xdr:rowOff>
    </xdr:to>
    <xdr:pic>
      <xdr:nvPicPr>
        <xdr:cNvPr id="3" name="Gráfico 2" descr="Casa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422D980-9F1C-460C-BCDB-6EAA5D04AF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123825" y="47625"/>
          <a:ext cx="552450" cy="55245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47625</xdr:colOff>
      <xdr:row>0</xdr:row>
      <xdr:rowOff>200025</xdr:rowOff>
    </xdr:from>
    <xdr:to>
      <xdr:col>8</xdr:col>
      <xdr:colOff>723900</xdr:colOff>
      <xdr:row>2</xdr:row>
      <xdr:rowOff>85725</xdr:rowOff>
    </xdr:to>
    <xdr:pic>
      <xdr:nvPicPr>
        <xdr:cNvPr id="5" name="Gráfico 4" descr="Reunión en línea con rellen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7937681-D2EF-402F-BE04-1ACD322D811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1668125" y="200025"/>
          <a:ext cx="676275" cy="676275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1</xdr:row>
      <xdr:rowOff>38100</xdr:rowOff>
    </xdr:from>
    <xdr:to>
      <xdr:col>1</xdr:col>
      <xdr:colOff>1906905</xdr:colOff>
      <xdr:row>1</xdr:row>
      <xdr:rowOff>522441</xdr:rowOff>
    </xdr:to>
    <xdr:pic>
      <xdr:nvPicPr>
        <xdr:cNvPr id="2" name="Gráfico 41">
          <a:extLst>
            <a:ext uri="{FF2B5EF4-FFF2-40B4-BE49-F238E27FC236}">
              <a16:creationId xmlns:a16="http://schemas.microsoft.com/office/drawing/2014/main" id="{8C48B421-F914-4E10-B049-36FBA4DFFD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561975" y="276225"/>
          <a:ext cx="1744980" cy="484341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47625</xdr:colOff>
      <xdr:row>0</xdr:row>
      <xdr:rowOff>200025</xdr:rowOff>
    </xdr:from>
    <xdr:to>
      <xdr:col>8</xdr:col>
      <xdr:colOff>723900</xdr:colOff>
      <xdr:row>2</xdr:row>
      <xdr:rowOff>85725</xdr:rowOff>
    </xdr:to>
    <xdr:pic>
      <xdr:nvPicPr>
        <xdr:cNvPr id="2" name="Gráfico 1" descr="Reunión en línea con rellen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4D0325C-3E90-4D2C-A06E-35F7E70DE63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1877675" y="200025"/>
          <a:ext cx="676275" cy="679450"/>
        </a:xfrm>
        <a:prstGeom prst="rect">
          <a:avLst/>
        </a:prstGeom>
      </xdr:spPr>
    </xdr:pic>
    <xdr:clientData/>
  </xdr:twoCellAnchor>
  <xdr:twoCellAnchor editAs="oneCell">
    <xdr:from>
      <xdr:col>1</xdr:col>
      <xdr:colOff>161925</xdr:colOff>
      <xdr:row>1</xdr:row>
      <xdr:rowOff>38100</xdr:rowOff>
    </xdr:from>
    <xdr:to>
      <xdr:col>1</xdr:col>
      <xdr:colOff>1906905</xdr:colOff>
      <xdr:row>1</xdr:row>
      <xdr:rowOff>522441</xdr:rowOff>
    </xdr:to>
    <xdr:pic>
      <xdr:nvPicPr>
        <xdr:cNvPr id="3" name="Gráfico 41">
          <a:extLst>
            <a:ext uri="{FF2B5EF4-FFF2-40B4-BE49-F238E27FC236}">
              <a16:creationId xmlns:a16="http://schemas.microsoft.com/office/drawing/2014/main" id="{20EE5EAD-3FA1-4A52-92CE-18FCAB2CD1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574675" y="279400"/>
          <a:ext cx="1744980" cy="484341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158155</xdr:colOff>
      <xdr:row>5</xdr:row>
      <xdr:rowOff>100279</xdr:rowOff>
    </xdr:from>
    <xdr:to>
      <xdr:col>3</xdr:col>
      <xdr:colOff>788441</xdr:colOff>
      <xdr:row>19</xdr:row>
      <xdr:rowOff>21860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B2ED6118-D4C8-48F1-BE13-A3940E5D1E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</xdr:col>
      <xdr:colOff>119292</xdr:colOff>
      <xdr:row>5</xdr:row>
      <xdr:rowOff>81252</xdr:rowOff>
    </xdr:from>
    <xdr:to>
      <xdr:col>5</xdr:col>
      <xdr:colOff>764319</xdr:colOff>
      <xdr:row>19</xdr:row>
      <xdr:rowOff>564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80281DBA-51D1-45A3-96D3-6E841CD5AE55}"/>
            </a:ext>
            <a:ext uri="{147F2762-F138-4A5C-976F-8EAC2B608ADB}">
              <a16:predDERef xmlns:a16="http://schemas.microsoft.com/office/drawing/2014/main" pred="{011ADEED-6258-49B4-AA2C-399AD79456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566554</xdr:colOff>
      <xdr:row>5</xdr:row>
      <xdr:rowOff>86633</xdr:rowOff>
    </xdr:from>
    <xdr:to>
      <xdr:col>10</xdr:col>
      <xdr:colOff>350929</xdr:colOff>
      <xdr:row>18</xdr:row>
      <xdr:rowOff>140883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97D2E513-F0AC-4FAF-90B2-5EE31897209E}"/>
            </a:ext>
            <a:ext uri="{147F2762-F138-4A5C-976F-8EAC2B608ADB}">
              <a16:predDERef xmlns:a16="http://schemas.microsoft.com/office/drawing/2014/main" pred="{16A69E61-2B0B-4826-9898-33FDF1516E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10</xdr:col>
      <xdr:colOff>119061</xdr:colOff>
      <xdr:row>5</xdr:row>
      <xdr:rowOff>342</xdr:rowOff>
    </xdr:from>
    <xdr:to>
      <xdr:col>12</xdr:col>
      <xdr:colOff>495347</xdr:colOff>
      <xdr:row>18</xdr:row>
      <xdr:rowOff>137369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EED2840-F184-4449-BFFC-4F4D45A3BF00}"/>
            </a:ext>
            <a:ext uri="{147F2762-F138-4A5C-976F-8EAC2B608ADB}">
              <a16:predDERef xmlns:a16="http://schemas.microsoft.com/office/drawing/2014/main" pred="{D99CAA95-7104-4EFC-B983-203CC459E3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1780972</xdr:colOff>
      <xdr:row>4</xdr:row>
      <xdr:rowOff>170929</xdr:rowOff>
    </xdr:from>
    <xdr:to>
      <xdr:col>16</xdr:col>
      <xdr:colOff>12998</xdr:colOff>
      <xdr:row>18</xdr:row>
      <xdr:rowOff>129249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8DBC5D4F-BAF0-4153-B0F4-32C58C998966}"/>
            </a:ext>
            <a:ext uri="{147F2762-F138-4A5C-976F-8EAC2B608ADB}">
              <a16:predDERef xmlns:a16="http://schemas.microsoft.com/office/drawing/2014/main" pred="{1E3FB9DB-9B22-4C25-88DF-4E9F44E7D1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179229</xdr:colOff>
      <xdr:row>5</xdr:row>
      <xdr:rowOff>55009</xdr:rowOff>
    </xdr:from>
    <xdr:to>
      <xdr:col>7</xdr:col>
      <xdr:colOff>769828</xdr:colOff>
      <xdr:row>18</xdr:row>
      <xdr:rowOff>162554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1836B411-7439-4F10-8F50-2FD4B2516554}"/>
            </a:ext>
            <a:ext uri="{147F2762-F138-4A5C-976F-8EAC2B608ADB}">
              <a16:predDERef xmlns:a16="http://schemas.microsoft.com/office/drawing/2014/main" pred="{B97AA95C-F357-40BD-9838-2791284D94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13</xdr:col>
      <xdr:colOff>267874</xdr:colOff>
      <xdr:row>5</xdr:row>
      <xdr:rowOff>3408</xdr:rowOff>
    </xdr:from>
    <xdr:to>
      <xdr:col>19</xdr:col>
      <xdr:colOff>74928</xdr:colOff>
      <xdr:row>18</xdr:row>
      <xdr:rowOff>142703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1C79618D-69BA-4F54-A2E6-6425DEF240AF}"/>
            </a:ext>
            <a:ext uri="{147F2762-F138-4A5C-976F-8EAC2B608ADB}">
              <a16:predDERef xmlns:a16="http://schemas.microsoft.com/office/drawing/2014/main" pred="{0FA01B62-CF07-49D1-8B64-49377AF45C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103431</xdr:colOff>
      <xdr:row>1</xdr:row>
      <xdr:rowOff>41564</xdr:rowOff>
    </xdr:from>
    <xdr:to>
      <xdr:col>8</xdr:col>
      <xdr:colOff>726886</xdr:colOff>
      <xdr:row>4</xdr:row>
      <xdr:rowOff>31173</xdr:rowOff>
    </xdr:to>
    <xdr:sp macro="" textlink="">
      <xdr:nvSpPr>
        <xdr:cNvPr id="9" name="Text Box 70">
          <a:extLst>
            <a:ext uri="{FF2B5EF4-FFF2-40B4-BE49-F238E27FC236}">
              <a16:creationId xmlns:a16="http://schemas.microsoft.com/office/drawing/2014/main" id="{C550F7CE-012B-4A24-8C8D-92C78C0E1D0D}"/>
            </a:ext>
          </a:extLst>
        </xdr:cNvPr>
        <xdr:cNvSpPr txBox="1">
          <a:spLocks noChangeArrowheads="1"/>
        </xdr:cNvSpPr>
      </xdr:nvSpPr>
      <xdr:spPr bwMode="auto">
        <a:xfrm>
          <a:off x="2503731" y="168564"/>
          <a:ext cx="4623955" cy="561109"/>
        </a:xfrm>
        <a:prstGeom prst="roundRect">
          <a:avLst/>
        </a:prstGeom>
        <a:solidFill>
          <a:srgbClr val="5E4738"/>
        </a:solidFill>
        <a:ln>
          <a:noFill/>
          <a:headEnd/>
          <a:tailEnd/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wrap="square" lIns="91440" tIns="45720" rIns="91440" bIns="45720" anchor="ctr" upright="1"/>
        <a:lstStyle>
          <a:defPPr>
            <a:defRPr lang="es-E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algn="ctr" rtl="0">
            <a:defRPr sz="1000"/>
          </a:pPr>
          <a:r>
            <a:rPr lang="es-CO" sz="1400" b="1" i="0" u="none" strike="noStrike">
              <a:solidFill>
                <a:schemeClr val="bg1"/>
              </a:solidFill>
              <a:latin typeface="Arial"/>
              <a:cs typeface="Arial"/>
            </a:rPr>
            <a:t>Seguimiento a Planes Institucionales</a:t>
          </a:r>
        </a:p>
      </xdr:txBody>
    </xdr:sp>
    <xdr:clientData/>
  </xdr:twoCellAnchor>
  <xdr:twoCellAnchor editAs="oneCell">
    <xdr:from>
      <xdr:col>0</xdr:col>
      <xdr:colOff>290946</xdr:colOff>
      <xdr:row>1</xdr:row>
      <xdr:rowOff>41563</xdr:rowOff>
    </xdr:from>
    <xdr:to>
      <xdr:col>2</xdr:col>
      <xdr:colOff>734292</xdr:colOff>
      <xdr:row>4</xdr:row>
      <xdr:rowOff>18169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7FA8E5BA-8140-4548-A256-531CADF5C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90946" y="168563"/>
          <a:ext cx="2043546" cy="548106"/>
        </a:xfrm>
        <a:prstGeom prst="rect">
          <a:avLst/>
        </a:prstGeom>
      </xdr:spPr>
    </xdr:pic>
    <xdr:clientData/>
  </xdr:twoCellAnchor>
  <xdr:twoCellAnchor>
    <xdr:from>
      <xdr:col>8</xdr:col>
      <xdr:colOff>179975</xdr:colOff>
      <xdr:row>5</xdr:row>
      <xdr:rowOff>35078</xdr:rowOff>
    </xdr:from>
    <xdr:to>
      <xdr:col>10</xdr:col>
      <xdr:colOff>1608547</xdr:colOff>
      <xdr:row>18</xdr:row>
      <xdr:rowOff>87060</xdr:rowOff>
    </xdr:to>
    <xdr:grpSp>
      <xdr:nvGrpSpPr>
        <xdr:cNvPr id="11" name="Grupo 10">
          <a:extLst>
            <a:ext uri="{FF2B5EF4-FFF2-40B4-BE49-F238E27FC236}">
              <a16:creationId xmlns:a16="http://schemas.microsoft.com/office/drawing/2014/main" id="{58936957-B35D-4EFC-B7E1-7EE517A915B3}"/>
            </a:ext>
            <a:ext uri="{147F2762-F138-4A5C-976F-8EAC2B608ADB}">
              <a16:predDERef xmlns:a16="http://schemas.microsoft.com/office/drawing/2014/main" pred="{AF460E8A-B9E0-3970-A1E9-770B0EDE32E6}"/>
            </a:ext>
          </a:extLst>
        </xdr:cNvPr>
        <xdr:cNvGrpSpPr/>
      </xdr:nvGrpSpPr>
      <xdr:grpSpPr>
        <a:xfrm>
          <a:off x="6566261" y="905935"/>
          <a:ext cx="3025143" cy="2247268"/>
          <a:chOff x="797328" y="969816"/>
          <a:chExt cx="2082196" cy="2520000"/>
        </a:xfrm>
      </xdr:grpSpPr>
      <xdr:graphicFrame macro="">
        <xdr:nvGraphicFramePr>
          <xdr:cNvPr id="12" name="Gráfico 11">
            <a:extLst>
              <a:ext uri="{FF2B5EF4-FFF2-40B4-BE49-F238E27FC236}">
                <a16:creationId xmlns:a16="http://schemas.microsoft.com/office/drawing/2014/main" id="{5B620180-5C24-00BE-0452-BFF5722E6F05}"/>
              </a:ext>
            </a:extLst>
          </xdr:cNvPr>
          <xdr:cNvGraphicFramePr>
            <a:graphicFrameLocks/>
          </xdr:cNvGraphicFramePr>
        </xdr:nvGraphicFramePr>
        <xdr:xfrm>
          <a:off x="797328" y="969816"/>
          <a:ext cx="2082196" cy="252000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9"/>
          </a:graphicData>
        </a:graphic>
      </xdr:graphicFrame>
      <xdr:sp macro="" textlink="Seguimiento!$P$3">
        <xdr:nvSpPr>
          <xdr:cNvPr id="13" name="CuadroTexto 1">
            <a:extLst>
              <a:ext uri="{FF2B5EF4-FFF2-40B4-BE49-F238E27FC236}">
                <a16:creationId xmlns:a16="http://schemas.microsoft.com/office/drawing/2014/main" id="{A6ADF9EF-6067-253F-F2A4-799EA99604CA}"/>
              </a:ext>
            </a:extLst>
          </xdr:cNvPr>
          <xdr:cNvSpPr txBox="1"/>
        </xdr:nvSpPr>
        <xdr:spPr>
          <a:xfrm>
            <a:off x="1466694" y="1817649"/>
            <a:ext cx="740032" cy="1170895"/>
          </a:xfrm>
          <a:prstGeom prst="flowChartConnector">
            <a:avLst/>
          </a:prstGeom>
          <a:solidFill>
            <a:srgbClr val="92D050"/>
          </a:solidFill>
        </xdr:spPr>
        <xdr:txBody>
          <a:bodyPr wrap="square" rtlCol="0" anchor="ctr"/>
          <a:lstStyle>
            <a:lvl1pPr marL="0" indent="0">
              <a:defRPr sz="1100">
                <a:latin typeface="+mn-lt"/>
                <a:ea typeface="+mn-ea"/>
                <a:cs typeface="+mn-cs"/>
              </a:defRPr>
            </a:lvl1pPr>
            <a:lvl2pPr marL="457200" indent="0">
              <a:defRPr sz="1100">
                <a:latin typeface="+mn-lt"/>
                <a:ea typeface="+mn-ea"/>
                <a:cs typeface="+mn-cs"/>
              </a:defRPr>
            </a:lvl2pPr>
            <a:lvl3pPr marL="914400" indent="0">
              <a:defRPr sz="1100">
                <a:latin typeface="+mn-lt"/>
                <a:ea typeface="+mn-ea"/>
                <a:cs typeface="+mn-cs"/>
              </a:defRPr>
            </a:lvl3pPr>
            <a:lvl4pPr marL="1371600" indent="0">
              <a:defRPr sz="1100">
                <a:latin typeface="+mn-lt"/>
                <a:ea typeface="+mn-ea"/>
                <a:cs typeface="+mn-cs"/>
              </a:defRPr>
            </a:lvl4pPr>
            <a:lvl5pPr marL="1828800" indent="0">
              <a:defRPr sz="1100">
                <a:latin typeface="+mn-lt"/>
                <a:ea typeface="+mn-ea"/>
                <a:cs typeface="+mn-cs"/>
              </a:defRPr>
            </a:lvl5pPr>
            <a:lvl6pPr marL="2286000" indent="0">
              <a:defRPr sz="1100">
                <a:latin typeface="+mn-lt"/>
                <a:ea typeface="+mn-ea"/>
                <a:cs typeface="+mn-cs"/>
              </a:defRPr>
            </a:lvl6pPr>
            <a:lvl7pPr marL="2743200" indent="0">
              <a:defRPr sz="1100">
                <a:latin typeface="+mn-lt"/>
                <a:ea typeface="+mn-ea"/>
                <a:cs typeface="+mn-cs"/>
              </a:defRPr>
            </a:lvl7pPr>
            <a:lvl8pPr marL="3200400" indent="0">
              <a:defRPr sz="1100">
                <a:latin typeface="+mn-lt"/>
                <a:ea typeface="+mn-ea"/>
                <a:cs typeface="+mn-cs"/>
              </a:defRPr>
            </a:lvl8pPr>
            <a:lvl9pPr marL="3657600" indent="0">
              <a:defRPr sz="1100">
                <a:latin typeface="+mn-lt"/>
                <a:ea typeface="+mn-ea"/>
                <a:cs typeface="+mn-cs"/>
              </a:defRPr>
            </a:lvl9pPr>
          </a:lstStyle>
          <a:p>
            <a:pPr marL="0" indent="0" algn="ctr"/>
            <a:fld id="{20CF053D-804F-46BB-963A-72748E1306D7}" type="TxLink">
              <a:rPr lang="en-US" sz="1400" b="1" i="0" u="none" strike="noStrike">
                <a:solidFill>
                  <a:schemeClr val="bg1"/>
                </a:solidFill>
                <a:latin typeface="Century Gothic"/>
                <a:ea typeface="Calibri"/>
                <a:cs typeface="Calibri"/>
              </a:rPr>
              <a:pPr marL="0" indent="0" algn="ctr"/>
              <a:t>0%</a:t>
            </a:fld>
            <a:endParaRPr lang="es-CO" sz="3600" b="1" i="0" u="none" strike="noStrike">
              <a:solidFill>
                <a:schemeClr val="bg1"/>
              </a:solidFill>
              <a:latin typeface="Calibri"/>
              <a:ea typeface="Calibri"/>
              <a:cs typeface="Calibri"/>
            </a:endParaRPr>
          </a:p>
        </xdr:txBody>
      </xdr:sp>
    </xdr:grpSp>
    <xdr:clientData/>
  </xdr:twoCellAnchor>
  <xdr:twoCellAnchor>
    <xdr:from>
      <xdr:col>3</xdr:col>
      <xdr:colOff>199571</xdr:colOff>
      <xdr:row>17</xdr:row>
      <xdr:rowOff>163285</xdr:rowOff>
    </xdr:from>
    <xdr:to>
      <xdr:col>4</xdr:col>
      <xdr:colOff>680356</xdr:colOff>
      <xdr:row>23</xdr:row>
      <xdr:rowOff>136071</xdr:rowOff>
    </xdr:to>
    <xdr:sp macro="" textlink="">
      <xdr:nvSpPr>
        <xdr:cNvPr id="14" name="CuadroTexto 13">
          <a:extLst>
            <a:ext uri="{FF2B5EF4-FFF2-40B4-BE49-F238E27FC236}">
              <a16:creationId xmlns:a16="http://schemas.microsoft.com/office/drawing/2014/main" id="{F0367B45-7564-4882-81DC-A1C9A1DCD5A4}"/>
            </a:ext>
          </a:extLst>
        </xdr:cNvPr>
        <xdr:cNvSpPr txBox="1"/>
      </xdr:nvSpPr>
      <xdr:spPr>
        <a:xfrm>
          <a:off x="2599871" y="3046185"/>
          <a:ext cx="1280885" cy="100148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000" baseline="0"/>
            <a:t>Pendiente </a:t>
          </a:r>
          <a:endParaRPr lang="es-CO" sz="1000"/>
        </a:p>
      </xdr:txBody>
    </xdr:sp>
    <xdr:clientData/>
  </xdr:twoCellAnchor>
  <xdr:twoCellAnchor>
    <xdr:from>
      <xdr:col>7</xdr:col>
      <xdr:colOff>224966</xdr:colOff>
      <xdr:row>17</xdr:row>
      <xdr:rowOff>143327</xdr:rowOff>
    </xdr:from>
    <xdr:to>
      <xdr:col>8</xdr:col>
      <xdr:colOff>671279</xdr:colOff>
      <xdr:row>23</xdr:row>
      <xdr:rowOff>16327</xdr:rowOff>
    </xdr:to>
    <xdr:sp macro="" textlink="">
      <xdr:nvSpPr>
        <xdr:cNvPr id="15" name="CuadroTexto 14">
          <a:extLst>
            <a:ext uri="{FF2B5EF4-FFF2-40B4-BE49-F238E27FC236}">
              <a16:creationId xmlns:a16="http://schemas.microsoft.com/office/drawing/2014/main" id="{1A211706-71E8-46A9-A124-B2B3FDAC554C}"/>
            </a:ext>
          </a:extLst>
        </xdr:cNvPr>
        <xdr:cNvSpPr txBox="1"/>
      </xdr:nvSpPr>
      <xdr:spPr>
        <a:xfrm>
          <a:off x="5825666" y="3026227"/>
          <a:ext cx="1246413" cy="90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050"/>
            <a:t>Falta</a:t>
          </a:r>
          <a:r>
            <a:rPr lang="es-CO" sz="1050" baseline="0"/>
            <a:t> </a:t>
          </a:r>
          <a:endParaRPr lang="es-CO" sz="1050"/>
        </a:p>
      </xdr:txBody>
    </xdr:sp>
    <xdr:clientData/>
  </xdr:twoCellAnchor>
  <xdr:twoCellAnchor>
    <xdr:from>
      <xdr:col>9</xdr:col>
      <xdr:colOff>205011</xdr:colOff>
      <xdr:row>17</xdr:row>
      <xdr:rowOff>141513</xdr:rowOff>
    </xdr:from>
    <xdr:to>
      <xdr:col>10</xdr:col>
      <xdr:colOff>651324</xdr:colOff>
      <xdr:row>23</xdr:row>
      <xdr:rowOff>14513</xdr:rowOff>
    </xdr:to>
    <xdr:sp macro="" textlink="">
      <xdr:nvSpPr>
        <xdr:cNvPr id="16" name="CuadroTexto 15">
          <a:extLst>
            <a:ext uri="{FF2B5EF4-FFF2-40B4-BE49-F238E27FC236}">
              <a16:creationId xmlns:a16="http://schemas.microsoft.com/office/drawing/2014/main" id="{2DB4A14B-B497-47CE-982F-B67B71EEC556}"/>
            </a:ext>
          </a:extLst>
        </xdr:cNvPr>
        <xdr:cNvSpPr txBox="1"/>
      </xdr:nvSpPr>
      <xdr:spPr>
        <a:xfrm>
          <a:off x="7405911" y="3024413"/>
          <a:ext cx="1246413" cy="9017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000"/>
            <a:t>Gestión</a:t>
          </a:r>
          <a:r>
            <a:rPr lang="es-CO" sz="1000" baseline="0"/>
            <a:t> curso </a:t>
          </a:r>
          <a:endParaRPr lang="es-CO" sz="1000"/>
        </a:p>
      </xdr:txBody>
    </xdr:sp>
    <xdr:clientData/>
  </xdr:twoCellAnchor>
  <xdr:twoCellAnchor>
    <xdr:from>
      <xdr:col>10</xdr:col>
      <xdr:colOff>1010556</xdr:colOff>
      <xdr:row>17</xdr:row>
      <xdr:rowOff>139699</xdr:rowOff>
    </xdr:from>
    <xdr:to>
      <xdr:col>11</xdr:col>
      <xdr:colOff>186869</xdr:colOff>
      <xdr:row>28</xdr:row>
      <xdr:rowOff>154215</xdr:rowOff>
    </xdr:to>
    <xdr:sp macro="" textlink="">
      <xdr:nvSpPr>
        <xdr:cNvPr id="17" name="CuadroTexto 16">
          <a:extLst>
            <a:ext uri="{FF2B5EF4-FFF2-40B4-BE49-F238E27FC236}">
              <a16:creationId xmlns:a16="http://schemas.microsoft.com/office/drawing/2014/main" id="{63F52192-EDD9-47BB-BE62-10E4D7E4E33F}"/>
            </a:ext>
          </a:extLst>
        </xdr:cNvPr>
        <xdr:cNvSpPr txBox="1"/>
      </xdr:nvSpPr>
      <xdr:spPr>
        <a:xfrm>
          <a:off x="9011556" y="3022599"/>
          <a:ext cx="1240063" cy="1900466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900" baseline="0"/>
            <a:t>Publicar </a:t>
          </a:r>
          <a:endParaRPr lang="es-CO" sz="900"/>
        </a:p>
      </xdr:txBody>
    </xdr:sp>
    <xdr:clientData/>
  </xdr:twoCellAnchor>
  <xdr:twoCellAnchor>
    <xdr:from>
      <xdr:col>15</xdr:col>
      <xdr:colOff>72571</xdr:colOff>
      <xdr:row>17</xdr:row>
      <xdr:rowOff>126998</xdr:rowOff>
    </xdr:from>
    <xdr:to>
      <xdr:col>17</xdr:col>
      <xdr:colOff>301170</xdr:colOff>
      <xdr:row>29</xdr:row>
      <xdr:rowOff>36286</xdr:rowOff>
    </xdr:to>
    <xdr:sp macro="" textlink="">
      <xdr:nvSpPr>
        <xdr:cNvPr id="18" name="CuadroTexto 17">
          <a:extLst>
            <a:ext uri="{FF2B5EF4-FFF2-40B4-BE49-F238E27FC236}">
              <a16:creationId xmlns:a16="http://schemas.microsoft.com/office/drawing/2014/main" id="{43903B1C-328B-477B-9761-5AEEA5E1EDA1}"/>
            </a:ext>
          </a:extLst>
        </xdr:cNvPr>
        <xdr:cNvSpPr txBox="1"/>
      </xdr:nvSpPr>
      <xdr:spPr>
        <a:xfrm>
          <a:off x="12321721" y="3009898"/>
          <a:ext cx="1244599" cy="196668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1050" baseline="0"/>
            <a:t>Informe </a:t>
          </a:r>
          <a:endParaRPr lang="es-CO" sz="1050"/>
        </a:p>
      </xdr:txBody>
    </xdr:sp>
    <xdr:clientData/>
  </xdr:twoCellAnchor>
</xdr:wsDr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0.31976</cdr:x>
      <cdr:y>0.34363</cdr:y>
    </cdr:from>
    <cdr:to>
      <cdr:x>0.67517</cdr:x>
      <cdr:y>0.80047</cdr:y>
    </cdr:to>
    <cdr:sp macro="" textlink="Seguimiento!$L$3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D5659FE0-61D3-6689-786C-D76739E3F08F}"/>
            </a:ext>
          </a:extLst>
        </cdr:cNvPr>
        <cdr:cNvSpPr txBox="1"/>
      </cdr:nvSpPr>
      <cdr:spPr>
        <a:xfrm xmlns:a="http://schemas.openxmlformats.org/drawingml/2006/main">
          <a:off x="971675" y="812366"/>
          <a:ext cx="1080000" cy="1080000"/>
        </a:xfrm>
        <a:prstGeom xmlns:a="http://schemas.openxmlformats.org/drawingml/2006/main" prst="flowChartConnector">
          <a:avLst/>
        </a:prstGeom>
        <a:solidFill xmlns:a="http://schemas.openxmlformats.org/drawingml/2006/main">
          <a:srgbClr val="92D050"/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indent="0" algn="ctr"/>
          <a:fld id="{0EC54FA6-DD49-4DA8-B4CB-60305F74281D}" type="TxLink">
            <a:rPr lang="en-US" sz="1100" b="0" i="0" u="none" strike="noStrike">
              <a:solidFill>
                <a:srgbClr val="000000"/>
              </a:solidFill>
              <a:latin typeface="Century Gothic"/>
              <a:ea typeface="Calibri"/>
              <a:cs typeface="Calibri"/>
            </a:rPr>
            <a:pPr marL="0" indent="0" algn="ctr"/>
            <a:t>0%</a:t>
          </a:fld>
          <a:endParaRPr lang="es-CO" sz="2000" b="1" i="0" u="none" strike="noStrike">
            <a:solidFill>
              <a:schemeClr val="bg1"/>
            </a:solidFill>
            <a:latin typeface="Century Gothic" panose="020B0502020202020204" pitchFamily="34" charset="0"/>
            <a:ea typeface="Calibri"/>
            <a:cs typeface="Calibri"/>
          </a:endParaRP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0.32203</cdr:x>
      <cdr:y>0.33974</cdr:y>
    </cdr:from>
    <cdr:to>
      <cdr:x>0.67744</cdr:x>
      <cdr:y>0.79658</cdr:y>
    </cdr:to>
    <cdr:sp macro="" textlink="Seguimiento!$M$3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D5659FE0-61D3-6689-786C-D76739E3F08F}"/>
            </a:ext>
          </a:extLst>
        </cdr:cNvPr>
        <cdr:cNvSpPr txBox="1"/>
      </cdr:nvSpPr>
      <cdr:spPr>
        <a:xfrm xmlns:a="http://schemas.openxmlformats.org/drawingml/2006/main">
          <a:off x="978944" y="776973"/>
          <a:ext cx="1080403" cy="1044774"/>
        </a:xfrm>
        <a:prstGeom xmlns:a="http://schemas.openxmlformats.org/drawingml/2006/main" prst="flowChartConnector">
          <a:avLst/>
        </a:prstGeom>
        <a:solidFill xmlns:a="http://schemas.openxmlformats.org/drawingml/2006/main">
          <a:srgbClr val="92D050"/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indent="0" algn="ctr"/>
          <a:fld id="{292E8A7D-C2BD-4A0E-8A2A-8249899FEB12}" type="TxLink">
            <a:rPr lang="en-US" sz="1100" b="0" i="0" u="none" strike="noStrike">
              <a:solidFill>
                <a:srgbClr val="000000"/>
              </a:solidFill>
              <a:latin typeface="Century Gothic"/>
              <a:ea typeface="Calibri"/>
              <a:cs typeface="Calibri"/>
            </a:rPr>
            <a:pPr marL="0" indent="0" algn="ctr"/>
            <a:t>0%</a:t>
          </a:fld>
          <a:endParaRPr lang="es-CO" sz="2000" b="1" i="0" u="none" strike="noStrike">
            <a:solidFill>
              <a:schemeClr val="bg1"/>
            </a:solidFill>
            <a:latin typeface="Century Gothic" panose="020B0502020202020204" pitchFamily="34" charset="0"/>
            <a:ea typeface="Calibri"/>
            <a:cs typeface="Calibri"/>
          </a:endParaRP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0.35524</cdr:x>
      <cdr:y>0.33125</cdr:y>
    </cdr:from>
    <cdr:to>
      <cdr:x>0.64127</cdr:x>
      <cdr:y>0.81135</cdr:y>
    </cdr:to>
    <cdr:sp macro="" textlink="Seguimiento!$O$3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D5659FE0-61D3-6689-786C-D76739E3F08F}"/>
            </a:ext>
          </a:extLst>
        </cdr:cNvPr>
        <cdr:cNvSpPr txBox="1"/>
      </cdr:nvSpPr>
      <cdr:spPr>
        <a:xfrm xmlns:a="http://schemas.openxmlformats.org/drawingml/2006/main">
          <a:off x="1341306" y="745153"/>
          <a:ext cx="1079993" cy="1080003"/>
        </a:xfrm>
        <a:prstGeom xmlns:a="http://schemas.openxmlformats.org/drawingml/2006/main" prst="flowChartConnector">
          <a:avLst/>
        </a:prstGeom>
        <a:solidFill xmlns:a="http://schemas.openxmlformats.org/drawingml/2006/main">
          <a:srgbClr val="92D050"/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indent="0" algn="ctr"/>
          <a:fld id="{13860B46-F466-4DE4-B912-16C11E74AD2B}" type="TxLink">
            <a:rPr lang="en-US" sz="1100" b="0" i="0" u="none" strike="noStrike">
              <a:solidFill>
                <a:srgbClr val="000000"/>
              </a:solidFill>
              <a:latin typeface="Century Gothic"/>
              <a:ea typeface="Calibri"/>
              <a:cs typeface="Calibri"/>
            </a:rPr>
            <a:pPr marL="0" indent="0" algn="ctr"/>
            <a:t>0%</a:t>
          </a:fld>
          <a:endParaRPr lang="es-CO" sz="1600" b="1" i="0" u="none" strike="noStrike">
            <a:solidFill>
              <a:schemeClr val="bg1"/>
            </a:solidFill>
            <a:latin typeface="Century Gothic" panose="020B0502020202020204" pitchFamily="34" charset="0"/>
            <a:ea typeface="Calibri"/>
            <a:cs typeface="Calibri"/>
          </a:endParaRP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0.32015</cdr:x>
      <cdr:y>0.34622</cdr:y>
    </cdr:from>
    <cdr:to>
      <cdr:x>0.67556</cdr:x>
      <cdr:y>0.80306</cdr:y>
    </cdr:to>
    <cdr:sp macro="" textlink="Seguimiento!$Q$3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D5659FE0-61D3-6689-786C-D76739E3F08F}"/>
            </a:ext>
          </a:extLst>
        </cdr:cNvPr>
        <cdr:cNvSpPr txBox="1"/>
      </cdr:nvSpPr>
      <cdr:spPr>
        <a:xfrm xmlns:a="http://schemas.openxmlformats.org/drawingml/2006/main">
          <a:off x="968493" y="807485"/>
          <a:ext cx="1075163" cy="1065495"/>
        </a:xfrm>
        <a:prstGeom xmlns:a="http://schemas.openxmlformats.org/drawingml/2006/main" prst="flowChartConnector">
          <a:avLst/>
        </a:prstGeom>
        <a:solidFill xmlns:a="http://schemas.openxmlformats.org/drawingml/2006/main">
          <a:srgbClr val="92D050"/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indent="0" algn="ctr"/>
          <a:fld id="{E1B3748D-CEE2-4926-8777-0F5E38217DB7}" type="TxLink">
            <a:rPr lang="en-US" sz="1100" b="0" i="0" u="none" strike="noStrike">
              <a:solidFill>
                <a:srgbClr val="000000"/>
              </a:solidFill>
              <a:latin typeface="Century Gothic"/>
              <a:ea typeface="Calibri"/>
              <a:cs typeface="Calibri"/>
            </a:rPr>
            <a:pPr marL="0" indent="0" algn="ctr"/>
            <a:t>0%</a:t>
          </a:fld>
          <a:endParaRPr lang="es-CO" sz="2000" b="1" i="0" u="none" strike="noStrike">
            <a:solidFill>
              <a:schemeClr val="bg1"/>
            </a:solidFill>
            <a:latin typeface="Century Gothic" panose="020B0502020202020204" pitchFamily="34" charset="0"/>
            <a:ea typeface="Calibri"/>
            <a:cs typeface="Calibri"/>
          </a:endParaRP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0.31807</cdr:x>
      <cdr:y>0.34619</cdr:y>
    </cdr:from>
    <cdr:to>
      <cdr:x>0.67818</cdr:x>
      <cdr:y>0.80426</cdr:y>
    </cdr:to>
    <cdr:sp macro="" textlink="Seguimiento!$R$3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D5659FE0-61D3-6689-786C-D76739E3F08F}"/>
            </a:ext>
          </a:extLst>
        </cdr:cNvPr>
        <cdr:cNvSpPr txBox="1"/>
      </cdr:nvSpPr>
      <cdr:spPr>
        <a:xfrm xmlns:a="http://schemas.openxmlformats.org/drawingml/2006/main">
          <a:off x="949585" y="805224"/>
          <a:ext cx="1075100" cy="1065457"/>
        </a:xfrm>
        <a:prstGeom xmlns:a="http://schemas.openxmlformats.org/drawingml/2006/main" prst="flowChartConnector">
          <a:avLst/>
        </a:prstGeom>
        <a:solidFill xmlns:a="http://schemas.openxmlformats.org/drawingml/2006/main">
          <a:srgbClr val="92D050"/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indent="0" algn="ctr"/>
          <a:fld id="{4308B438-5140-4ADA-BDD0-EE8DA35CB0F0}" type="TxLink">
            <a:rPr lang="en-US" sz="1100" b="0" i="0" u="none" strike="noStrike">
              <a:solidFill>
                <a:srgbClr val="000000"/>
              </a:solidFill>
              <a:latin typeface="Century Gothic"/>
              <a:ea typeface="Calibri"/>
              <a:cs typeface="Calibri"/>
            </a:rPr>
            <a:pPr marL="0" indent="0" algn="ctr"/>
            <a:t>0%</a:t>
          </a:fld>
          <a:endParaRPr lang="es-CO" sz="2000" b="1" i="0" u="none" strike="noStrike">
            <a:solidFill>
              <a:schemeClr val="bg1"/>
            </a:solidFill>
            <a:latin typeface="Century Gothic" panose="020B0502020202020204" pitchFamily="34" charset="0"/>
            <a:ea typeface="Calibri"/>
            <a:cs typeface="Calibri"/>
          </a:endParaRPr>
        </a:p>
      </cdr:txBody>
    </cdr:sp>
  </cdr:relSizeAnchor>
</c:userShapes>
</file>

<file path=xl/drawings/drawing18.xml><?xml version="1.0" encoding="utf-8"?>
<c:userShapes xmlns:c="http://schemas.openxmlformats.org/drawingml/2006/chart">
  <cdr:relSizeAnchor xmlns:cdr="http://schemas.openxmlformats.org/drawingml/2006/chartDrawing">
    <cdr:from>
      <cdr:x>0.32189</cdr:x>
      <cdr:y>0.33659</cdr:y>
    </cdr:from>
    <cdr:to>
      <cdr:x>0.68365</cdr:x>
      <cdr:y>0.80558</cdr:y>
    </cdr:to>
    <cdr:sp macro="" textlink="Seguimiento!$N$3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D5659FE0-61D3-6689-786C-D76739E3F08F}"/>
            </a:ext>
          </a:extLst>
        </cdr:cNvPr>
        <cdr:cNvSpPr txBox="1"/>
      </cdr:nvSpPr>
      <cdr:spPr>
        <a:xfrm xmlns:a="http://schemas.openxmlformats.org/drawingml/2006/main">
          <a:off x="960984" y="775110"/>
          <a:ext cx="1080018" cy="1080005"/>
        </a:xfrm>
        <a:prstGeom xmlns:a="http://schemas.openxmlformats.org/drawingml/2006/main" prst="flowChartConnector">
          <a:avLst/>
        </a:prstGeom>
        <a:solidFill xmlns:a="http://schemas.openxmlformats.org/drawingml/2006/main">
          <a:srgbClr val="92D050"/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indent="0" algn="ctr"/>
          <a:fld id="{88A6CC97-B175-4EC5-A618-66826355C7EF}" type="TxLink">
            <a:rPr lang="en-US" sz="1100" b="0" i="0" u="none" strike="noStrike">
              <a:solidFill>
                <a:srgbClr val="000000"/>
              </a:solidFill>
              <a:latin typeface="Century Gothic"/>
              <a:ea typeface="Calibri"/>
              <a:cs typeface="Calibri"/>
            </a:rPr>
            <a:pPr marL="0" indent="0" algn="ctr"/>
            <a:t>0%</a:t>
          </a:fld>
          <a:endParaRPr lang="es-CO" sz="2000" b="1" i="0" u="none" strike="noStrike">
            <a:solidFill>
              <a:schemeClr val="bg1"/>
            </a:solidFill>
            <a:latin typeface="Century Gothic" panose="020B0502020202020204" pitchFamily="34" charset="0"/>
            <a:ea typeface="Calibri"/>
            <a:cs typeface="Calibri"/>
          </a:endParaRPr>
        </a:p>
      </cdr:txBody>
    </cdr:sp>
  </cdr:relSizeAnchor>
</c:userShapes>
</file>

<file path=xl/drawings/drawing19.xml><?xml version="1.0" encoding="utf-8"?>
<c:userShapes xmlns:c="http://schemas.openxmlformats.org/drawingml/2006/chart">
  <cdr:relSizeAnchor xmlns:cdr="http://schemas.openxmlformats.org/drawingml/2006/chartDrawing">
    <cdr:from>
      <cdr:x>0.32182</cdr:x>
      <cdr:y>0.34099</cdr:y>
    </cdr:from>
    <cdr:to>
      <cdr:x>0.6818</cdr:x>
      <cdr:y>0.8036</cdr:y>
    </cdr:to>
    <cdr:sp macro="" textlink="Seguimiento!$S$3">
      <cdr:nvSpPr>
        <cdr:cNvPr id="2" name="CuadroTexto 1">
          <a:extLst xmlns:a="http://schemas.openxmlformats.org/drawingml/2006/main">
            <a:ext uri="{FF2B5EF4-FFF2-40B4-BE49-F238E27FC236}">
              <a16:creationId xmlns:a16="http://schemas.microsoft.com/office/drawing/2014/main" id="{D5659FE0-61D3-6689-786C-D76739E3F08F}"/>
            </a:ext>
          </a:extLst>
        </cdr:cNvPr>
        <cdr:cNvSpPr txBox="1"/>
      </cdr:nvSpPr>
      <cdr:spPr>
        <a:xfrm xmlns:a="http://schemas.openxmlformats.org/drawingml/2006/main">
          <a:off x="965514" y="796077"/>
          <a:ext cx="1080011" cy="1080001"/>
        </a:xfrm>
        <a:prstGeom xmlns:a="http://schemas.openxmlformats.org/drawingml/2006/main" prst="flowChartConnector">
          <a:avLst/>
        </a:prstGeom>
        <a:solidFill xmlns:a="http://schemas.openxmlformats.org/drawingml/2006/main">
          <a:srgbClr val="92D050"/>
        </a:solidFill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pPr marL="0" indent="0" algn="ctr"/>
          <a:fld id="{1E24EFB1-1E14-4298-9512-49EF958510E4}" type="TxLink">
            <a:rPr lang="en-US" sz="1100" b="0" i="0" u="none" strike="noStrike">
              <a:solidFill>
                <a:srgbClr val="000000"/>
              </a:solidFill>
              <a:latin typeface="Century Gothic"/>
              <a:ea typeface="Calibri"/>
              <a:cs typeface="Calibri" panose="020F0502020204030204" pitchFamily="34" charset="0"/>
            </a:rPr>
            <a:pPr marL="0" indent="0" algn="ctr"/>
            <a:t>0%</a:t>
          </a:fld>
          <a:endParaRPr lang="es-CO" sz="1600" b="1" i="0" u="none" strike="noStrike">
            <a:solidFill>
              <a:schemeClr val="bg1"/>
            </a:solidFill>
            <a:latin typeface="Century Gothic" panose="020B0502020202020204" pitchFamily="34" charset="0"/>
            <a:ea typeface="Calibri"/>
            <a:cs typeface="Calibri" panose="020F0502020204030204" pitchFamily="34" charset="0"/>
          </a:endParaRPr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396240</xdr:colOff>
      <xdr:row>0</xdr:row>
      <xdr:rowOff>137160</xdr:rowOff>
    </xdr:from>
    <xdr:to>
      <xdr:col>8</xdr:col>
      <xdr:colOff>899160</xdr:colOff>
      <xdr:row>22</xdr:row>
      <xdr:rowOff>53340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336A325E-DEA9-4BD5-8B62-50D07108A731}"/>
            </a:ext>
          </a:extLst>
        </xdr:cNvPr>
        <xdr:cNvGrpSpPr/>
      </xdr:nvGrpSpPr>
      <xdr:grpSpPr>
        <a:xfrm>
          <a:off x="396240" y="137160"/>
          <a:ext cx="10372634" cy="4751251"/>
          <a:chOff x="253830" y="1492730"/>
          <a:chExt cx="8644883" cy="4091423"/>
        </a:xfrm>
      </xdr:grpSpPr>
      <xdr:sp macro="" textlink="">
        <xdr:nvSpPr>
          <xdr:cNvPr id="7" name="Circle">
            <a:extLst>
              <a:ext uri="{FF2B5EF4-FFF2-40B4-BE49-F238E27FC236}">
                <a16:creationId xmlns:a16="http://schemas.microsoft.com/office/drawing/2014/main" id="{A7B8AE55-889F-889B-D622-04F919796E19}"/>
              </a:ext>
            </a:extLst>
          </xdr:cNvPr>
          <xdr:cNvSpPr/>
        </xdr:nvSpPr>
        <xdr:spPr>
          <a:xfrm>
            <a:off x="3381059" y="2335585"/>
            <a:ext cx="2404109" cy="2404110"/>
          </a:xfrm>
          <a:prstGeom prst="ellipse">
            <a:avLst/>
          </a:prstGeom>
          <a:solidFill>
            <a:schemeClr val="bg1"/>
          </a:solidFill>
          <a:ln w="12700">
            <a:miter lim="400000"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</xdr:spPr>
        <xdr:txBody>
          <a:bodyPr wrap="square" lIns="28575" tIns="28575" rIns="28575" bIns="28575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defRPr sz="3000">
                <a:solidFill>
                  <a:srgbClr val="FFFFFF"/>
                </a:solidFill>
              </a:defRPr>
            </a:pPr>
            <a:endParaRPr sz="2250"/>
          </a:p>
        </xdr:txBody>
      </xdr:sp>
      <xdr:sp macro="" textlink="">
        <xdr:nvSpPr>
          <xdr:cNvPr id="8" name="Shape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A4D84174-8705-1B0E-30B9-F9699C5C5AC2}"/>
              </a:ext>
            </a:extLst>
          </xdr:cNvPr>
          <xdr:cNvSpPr/>
        </xdr:nvSpPr>
        <xdr:spPr>
          <a:xfrm>
            <a:off x="5062839" y="1795794"/>
            <a:ext cx="947737" cy="889636"/>
          </a:xfrm>
          <a:custGeom>
            <a:avLst/>
            <a:gdLst/>
            <a:ahLst/>
            <a:cxnLst>
              <a:cxn ang="0">
                <a:pos x="wd2" y="hd2"/>
              </a:cxn>
              <a:cxn ang="5400000">
                <a:pos x="wd2" y="hd2"/>
              </a:cxn>
              <a:cxn ang="10800000">
                <a:pos x="wd2" y="hd2"/>
              </a:cxn>
              <a:cxn ang="16200000">
                <a:pos x="wd2" y="hd2"/>
              </a:cxn>
            </a:cxnLst>
            <a:rect l="0" t="0" r="r" b="b"/>
            <a:pathLst>
              <a:path w="21600" h="21600" extrusionOk="0">
                <a:moveTo>
                  <a:pt x="0" y="11448"/>
                </a:moveTo>
                <a:cubicBezTo>
                  <a:pt x="2106" y="12303"/>
                  <a:pt x="4125" y="13390"/>
                  <a:pt x="5970" y="14708"/>
                </a:cubicBezTo>
                <a:cubicBezTo>
                  <a:pt x="6773" y="15287"/>
                  <a:pt x="7576" y="15888"/>
                  <a:pt x="8314" y="16535"/>
                </a:cubicBezTo>
                <a:cubicBezTo>
                  <a:pt x="10073" y="18039"/>
                  <a:pt x="11658" y="19727"/>
                  <a:pt x="13069" y="21600"/>
                </a:cubicBezTo>
                <a:lnTo>
                  <a:pt x="17844" y="16512"/>
                </a:lnTo>
                <a:lnTo>
                  <a:pt x="21600" y="12511"/>
                </a:lnTo>
                <a:cubicBezTo>
                  <a:pt x="20146" y="10684"/>
                  <a:pt x="18561" y="8996"/>
                  <a:pt x="16846" y="7447"/>
                </a:cubicBezTo>
                <a:lnTo>
                  <a:pt x="13090" y="11448"/>
                </a:lnTo>
                <a:cubicBezTo>
                  <a:pt x="11809" y="10314"/>
                  <a:pt x="10442" y="9251"/>
                  <a:pt x="9031" y="8302"/>
                </a:cubicBezTo>
                <a:lnTo>
                  <a:pt x="11440" y="3261"/>
                </a:lnTo>
                <a:cubicBezTo>
                  <a:pt x="9530" y="2012"/>
                  <a:pt x="7533" y="925"/>
                  <a:pt x="5449" y="0"/>
                </a:cubicBezTo>
                <a:lnTo>
                  <a:pt x="3039" y="5042"/>
                </a:lnTo>
                <a:lnTo>
                  <a:pt x="0" y="11448"/>
                </a:lnTo>
                <a:close/>
              </a:path>
            </a:pathLst>
          </a:custGeom>
          <a:solidFill>
            <a:srgbClr val="458BCA"/>
          </a:solidFill>
          <a:ln w="12700">
            <a:miter lim="400000"/>
          </a:ln>
        </xdr:spPr>
        <xdr:txBody>
          <a:bodyPr wrap="square" lIns="28575" tIns="28575" rIns="28575" bIns="28575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defRPr sz="3000">
                <a:solidFill>
                  <a:srgbClr val="FFFFFF"/>
                </a:solidFill>
              </a:defRPr>
            </a:pPr>
            <a:endParaRPr sz="2250"/>
          </a:p>
        </xdr:txBody>
      </xdr:sp>
      <xdr:sp macro="" textlink="">
        <xdr:nvSpPr>
          <xdr:cNvPr id="9" name="Shape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F93991DB-B246-FE3E-235A-97038D547FF1}"/>
              </a:ext>
            </a:extLst>
          </xdr:cNvPr>
          <xdr:cNvSpPr/>
        </xdr:nvSpPr>
        <xdr:spPr>
          <a:xfrm>
            <a:off x="3143045" y="4391863"/>
            <a:ext cx="947739" cy="889636"/>
          </a:xfrm>
          <a:custGeom>
            <a:avLst/>
            <a:gdLst/>
            <a:ahLst/>
            <a:cxnLst>
              <a:cxn ang="0">
                <a:pos x="wd2" y="hd2"/>
              </a:cxn>
              <a:cxn ang="5400000">
                <a:pos x="wd2" y="hd2"/>
              </a:cxn>
              <a:cxn ang="10800000">
                <a:pos x="wd2" y="hd2"/>
              </a:cxn>
              <a:cxn ang="16200000">
                <a:pos x="wd2" y="hd2"/>
              </a:cxn>
            </a:cxnLst>
            <a:rect l="0" t="0" r="r" b="b"/>
            <a:pathLst>
              <a:path w="21600" h="21600" extrusionOk="0">
                <a:moveTo>
                  <a:pt x="21600" y="10152"/>
                </a:moveTo>
                <a:cubicBezTo>
                  <a:pt x="19494" y="9297"/>
                  <a:pt x="17475" y="8210"/>
                  <a:pt x="15630" y="6892"/>
                </a:cubicBezTo>
                <a:cubicBezTo>
                  <a:pt x="14827" y="6313"/>
                  <a:pt x="14024" y="5712"/>
                  <a:pt x="13286" y="5065"/>
                </a:cubicBezTo>
                <a:cubicBezTo>
                  <a:pt x="11527" y="3561"/>
                  <a:pt x="9943" y="1873"/>
                  <a:pt x="8531" y="0"/>
                </a:cubicBezTo>
                <a:lnTo>
                  <a:pt x="3756" y="5088"/>
                </a:lnTo>
                <a:lnTo>
                  <a:pt x="0" y="9089"/>
                </a:lnTo>
                <a:cubicBezTo>
                  <a:pt x="1454" y="10916"/>
                  <a:pt x="3039" y="12604"/>
                  <a:pt x="4754" y="14153"/>
                </a:cubicBezTo>
                <a:lnTo>
                  <a:pt x="8510" y="10152"/>
                </a:lnTo>
                <a:cubicBezTo>
                  <a:pt x="9791" y="11286"/>
                  <a:pt x="11158" y="12349"/>
                  <a:pt x="12569" y="13298"/>
                </a:cubicBezTo>
                <a:lnTo>
                  <a:pt x="10160" y="18339"/>
                </a:lnTo>
                <a:cubicBezTo>
                  <a:pt x="12070" y="19588"/>
                  <a:pt x="14067" y="20675"/>
                  <a:pt x="16151" y="21600"/>
                </a:cubicBezTo>
                <a:lnTo>
                  <a:pt x="18561" y="16558"/>
                </a:lnTo>
                <a:lnTo>
                  <a:pt x="21600" y="10152"/>
                </a:lnTo>
                <a:close/>
              </a:path>
            </a:pathLst>
          </a:custGeom>
          <a:solidFill>
            <a:srgbClr val="57BA47"/>
          </a:solidFill>
          <a:ln w="12700">
            <a:miter lim="400000"/>
          </a:ln>
        </xdr:spPr>
        <xdr:txBody>
          <a:bodyPr wrap="square" lIns="28575" tIns="28575" rIns="28575" bIns="28575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defRPr sz="3000">
                <a:solidFill>
                  <a:srgbClr val="FFFFFF"/>
                </a:solidFill>
              </a:defRPr>
            </a:pPr>
            <a:endParaRPr sz="2250"/>
          </a:p>
        </xdr:txBody>
      </xdr:sp>
      <xdr:sp macro="" textlink="">
        <xdr:nvSpPr>
          <xdr:cNvPr id="10" name="Shape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11370C10-4841-2F9A-88EF-9D13072C296E}"/>
              </a:ext>
            </a:extLst>
          </xdr:cNvPr>
          <xdr:cNvSpPr/>
        </xdr:nvSpPr>
        <xdr:spPr>
          <a:xfrm>
            <a:off x="4133848" y="1657579"/>
            <a:ext cx="876305" cy="568644"/>
          </a:xfrm>
          <a:custGeom>
            <a:avLst/>
            <a:gdLst/>
            <a:ahLst/>
            <a:cxnLst>
              <a:cxn ang="0">
                <a:pos x="wd2" y="hd2"/>
              </a:cxn>
              <a:cxn ang="5400000">
                <a:pos x="wd2" y="hd2"/>
              </a:cxn>
              <a:cxn ang="10800000">
                <a:pos x="wd2" y="hd2"/>
              </a:cxn>
              <a:cxn ang="16200000">
                <a:pos x="wd2" y="hd2"/>
              </a:cxn>
            </a:cxnLst>
            <a:rect l="0" t="0" r="r" b="b"/>
            <a:pathLst>
              <a:path w="21600" h="21600" extrusionOk="0">
                <a:moveTo>
                  <a:pt x="2043" y="21600"/>
                </a:moveTo>
                <a:cubicBezTo>
                  <a:pt x="4344" y="20623"/>
                  <a:pt x="6738" y="20044"/>
                  <a:pt x="9227" y="19863"/>
                </a:cubicBezTo>
                <a:cubicBezTo>
                  <a:pt x="9744" y="19827"/>
                  <a:pt x="10284" y="19791"/>
                  <a:pt x="10800" y="19791"/>
                </a:cubicBezTo>
                <a:cubicBezTo>
                  <a:pt x="11317" y="19791"/>
                  <a:pt x="11857" y="19827"/>
                  <a:pt x="12373" y="19863"/>
                </a:cubicBezTo>
                <a:cubicBezTo>
                  <a:pt x="14838" y="20044"/>
                  <a:pt x="17257" y="20623"/>
                  <a:pt x="19557" y="21600"/>
                </a:cubicBezTo>
                <a:lnTo>
                  <a:pt x="20708" y="10492"/>
                </a:lnTo>
                <a:lnTo>
                  <a:pt x="21600" y="1737"/>
                </a:lnTo>
                <a:cubicBezTo>
                  <a:pt x="19276" y="868"/>
                  <a:pt x="16881" y="289"/>
                  <a:pt x="14416" y="0"/>
                </a:cubicBezTo>
                <a:lnTo>
                  <a:pt x="13523" y="8720"/>
                </a:lnTo>
                <a:cubicBezTo>
                  <a:pt x="12631" y="8611"/>
                  <a:pt x="11716" y="8575"/>
                  <a:pt x="10800" y="8575"/>
                </a:cubicBezTo>
                <a:cubicBezTo>
                  <a:pt x="9884" y="8575"/>
                  <a:pt x="8992" y="8611"/>
                  <a:pt x="8077" y="8720"/>
                </a:cubicBezTo>
                <a:lnTo>
                  <a:pt x="7184" y="0"/>
                </a:lnTo>
                <a:cubicBezTo>
                  <a:pt x="4743" y="289"/>
                  <a:pt x="2348" y="868"/>
                  <a:pt x="0" y="1737"/>
                </a:cubicBezTo>
                <a:lnTo>
                  <a:pt x="892" y="10492"/>
                </a:lnTo>
                <a:lnTo>
                  <a:pt x="2043" y="21600"/>
                </a:lnTo>
                <a:close/>
              </a:path>
            </a:pathLst>
          </a:custGeom>
          <a:solidFill>
            <a:srgbClr val="FDB713"/>
          </a:solidFill>
          <a:ln w="12700">
            <a:miter lim="400000"/>
          </a:ln>
        </xdr:spPr>
        <xdr:txBody>
          <a:bodyPr wrap="square" lIns="28575" tIns="28575" rIns="28575" bIns="28575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defRPr sz="3000">
                <a:solidFill>
                  <a:srgbClr val="FFFFFF"/>
                </a:solidFill>
              </a:defRPr>
            </a:pPr>
            <a:endParaRPr sz="2250"/>
          </a:p>
        </xdr:txBody>
      </xdr:sp>
      <xdr:sp macro="" textlink="">
        <xdr:nvSpPr>
          <xdr:cNvPr id="11" name="Shape">
            <a:hlinkClick xmlns:r="http://schemas.openxmlformats.org/officeDocument/2006/relationships" r:id="rId4"/>
            <a:extLst>
              <a:ext uri="{FF2B5EF4-FFF2-40B4-BE49-F238E27FC236}">
                <a16:creationId xmlns:a16="http://schemas.microsoft.com/office/drawing/2014/main" id="{BA5EEDD6-4D25-C6E9-7DF2-E91FBF47B0C4}"/>
              </a:ext>
            </a:extLst>
          </xdr:cNvPr>
          <xdr:cNvSpPr/>
        </xdr:nvSpPr>
        <xdr:spPr>
          <a:xfrm>
            <a:off x="3138182" y="1795794"/>
            <a:ext cx="948692" cy="889636"/>
          </a:xfrm>
          <a:custGeom>
            <a:avLst/>
            <a:gdLst/>
            <a:ahLst/>
            <a:cxnLst>
              <a:cxn ang="0">
                <a:pos x="wd2" y="hd2"/>
              </a:cxn>
              <a:cxn ang="5400000">
                <a:pos x="wd2" y="hd2"/>
              </a:cxn>
              <a:cxn ang="10800000">
                <a:pos x="wd2" y="hd2"/>
              </a:cxn>
              <a:cxn ang="16200000">
                <a:pos x="wd2" y="hd2"/>
              </a:cxn>
            </a:cxnLst>
            <a:rect l="0" t="0" r="r" b="b"/>
            <a:pathLst>
              <a:path w="21600" h="21600" extrusionOk="0">
                <a:moveTo>
                  <a:pt x="8545" y="21600"/>
                </a:moveTo>
                <a:cubicBezTo>
                  <a:pt x="9954" y="19727"/>
                  <a:pt x="11537" y="18039"/>
                  <a:pt x="13294" y="16535"/>
                </a:cubicBezTo>
                <a:cubicBezTo>
                  <a:pt x="14053" y="15888"/>
                  <a:pt x="14834" y="15287"/>
                  <a:pt x="15636" y="14708"/>
                </a:cubicBezTo>
                <a:cubicBezTo>
                  <a:pt x="17501" y="13390"/>
                  <a:pt x="19496" y="12303"/>
                  <a:pt x="21600" y="11448"/>
                </a:cubicBezTo>
                <a:lnTo>
                  <a:pt x="18542" y="5042"/>
                </a:lnTo>
                <a:lnTo>
                  <a:pt x="16135" y="0"/>
                </a:lnTo>
                <a:cubicBezTo>
                  <a:pt x="14053" y="925"/>
                  <a:pt x="12058" y="2012"/>
                  <a:pt x="10149" y="3261"/>
                </a:cubicBezTo>
                <a:lnTo>
                  <a:pt x="12557" y="8302"/>
                </a:lnTo>
                <a:cubicBezTo>
                  <a:pt x="11147" y="9251"/>
                  <a:pt x="9781" y="10314"/>
                  <a:pt x="8501" y="11448"/>
                </a:cubicBezTo>
                <a:lnTo>
                  <a:pt x="4749" y="7447"/>
                </a:lnTo>
                <a:cubicBezTo>
                  <a:pt x="3036" y="8996"/>
                  <a:pt x="1453" y="10684"/>
                  <a:pt x="0" y="12511"/>
                </a:cubicBezTo>
                <a:lnTo>
                  <a:pt x="3752" y="16512"/>
                </a:lnTo>
                <a:lnTo>
                  <a:pt x="8545" y="21600"/>
                </a:lnTo>
                <a:close/>
              </a:path>
            </a:pathLst>
          </a:custGeom>
          <a:solidFill>
            <a:srgbClr val="5E4738"/>
          </a:solidFill>
          <a:ln w="12700">
            <a:miter lim="400000"/>
          </a:ln>
        </xdr:spPr>
        <xdr:txBody>
          <a:bodyPr wrap="square" lIns="28575" tIns="28575" rIns="28575" bIns="28575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defRPr sz="3000">
                <a:solidFill>
                  <a:srgbClr val="FFFFFF"/>
                </a:solidFill>
              </a:defRPr>
            </a:pPr>
            <a:endParaRPr sz="2250"/>
          </a:p>
        </xdr:txBody>
      </xdr:sp>
      <xdr:sp macro="" textlink="">
        <xdr:nvSpPr>
          <xdr:cNvPr id="12" name="Shape">
            <a:hlinkClick xmlns:r="http://schemas.openxmlformats.org/officeDocument/2006/relationships" r:id="rId5"/>
            <a:extLst>
              <a:ext uri="{FF2B5EF4-FFF2-40B4-BE49-F238E27FC236}">
                <a16:creationId xmlns:a16="http://schemas.microsoft.com/office/drawing/2014/main" id="{184E40AC-665C-3BAA-A835-120BBCF97D1C}"/>
              </a:ext>
            </a:extLst>
          </xdr:cNvPr>
          <xdr:cNvSpPr/>
        </xdr:nvSpPr>
        <xdr:spPr>
          <a:xfrm>
            <a:off x="5705676" y="2553132"/>
            <a:ext cx="742002" cy="916307"/>
          </a:xfrm>
          <a:custGeom>
            <a:avLst/>
            <a:gdLst/>
            <a:ahLst/>
            <a:cxnLst>
              <a:cxn ang="0">
                <a:pos x="wd2" y="hd2"/>
              </a:cxn>
              <a:cxn ang="5400000">
                <a:pos x="wd2" y="hd2"/>
              </a:cxn>
              <a:cxn ang="10800000">
                <a:pos x="wd2" y="hd2"/>
              </a:cxn>
              <a:cxn ang="16200000">
                <a:pos x="wd2" y="hd2"/>
              </a:cxn>
            </a:cxnLst>
            <a:rect l="0" t="0" r="r" b="b"/>
            <a:pathLst>
              <a:path w="21600" h="21600" extrusionOk="0">
                <a:moveTo>
                  <a:pt x="0" y="5681"/>
                </a:moveTo>
                <a:cubicBezTo>
                  <a:pt x="1580" y="7612"/>
                  <a:pt x="2884" y="9677"/>
                  <a:pt x="3910" y="11855"/>
                </a:cubicBezTo>
                <a:cubicBezTo>
                  <a:pt x="4353" y="12798"/>
                  <a:pt x="4741" y="13741"/>
                  <a:pt x="5074" y="14729"/>
                </a:cubicBezTo>
                <a:cubicBezTo>
                  <a:pt x="5823" y="16930"/>
                  <a:pt x="6266" y="19220"/>
                  <a:pt x="6405" y="21600"/>
                </a:cubicBezTo>
                <a:lnTo>
                  <a:pt x="14918" y="20500"/>
                </a:lnTo>
                <a:lnTo>
                  <a:pt x="21600" y="19647"/>
                </a:lnTo>
                <a:cubicBezTo>
                  <a:pt x="21378" y="17311"/>
                  <a:pt x="20935" y="15021"/>
                  <a:pt x="20269" y="12776"/>
                </a:cubicBezTo>
                <a:lnTo>
                  <a:pt x="13559" y="13629"/>
                </a:lnTo>
                <a:cubicBezTo>
                  <a:pt x="13032" y="11945"/>
                  <a:pt x="12367" y="10284"/>
                  <a:pt x="11563" y="8689"/>
                </a:cubicBezTo>
                <a:lnTo>
                  <a:pt x="17607" y="6197"/>
                </a:lnTo>
                <a:cubicBezTo>
                  <a:pt x="16498" y="4042"/>
                  <a:pt x="15195" y="1976"/>
                  <a:pt x="13697" y="0"/>
                </a:cubicBezTo>
                <a:lnTo>
                  <a:pt x="7653" y="2492"/>
                </a:lnTo>
                <a:lnTo>
                  <a:pt x="0" y="5681"/>
                </a:lnTo>
                <a:close/>
              </a:path>
            </a:pathLst>
          </a:custGeom>
          <a:solidFill>
            <a:srgbClr val="57BA47"/>
          </a:solidFill>
          <a:ln w="12700">
            <a:miter lim="400000"/>
          </a:ln>
        </xdr:spPr>
        <xdr:txBody>
          <a:bodyPr wrap="square" lIns="28575" tIns="28575" rIns="28575" bIns="28575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defRPr sz="3000">
                <a:solidFill>
                  <a:srgbClr val="FFFFFF"/>
                </a:solidFill>
              </a:defRPr>
            </a:pPr>
            <a:endParaRPr sz="2250"/>
          </a:p>
        </xdr:txBody>
      </xdr:sp>
      <xdr:sp macro="" textlink="">
        <xdr:nvSpPr>
          <xdr:cNvPr id="13" name="Shape">
            <a:hlinkClick xmlns:r="http://schemas.openxmlformats.org/officeDocument/2006/relationships" r:id="rId6"/>
            <a:extLst>
              <a:ext uri="{FF2B5EF4-FFF2-40B4-BE49-F238E27FC236}">
                <a16:creationId xmlns:a16="http://schemas.microsoft.com/office/drawing/2014/main" id="{98788082-D02D-CEEA-2D91-AF871515F568}"/>
              </a:ext>
            </a:extLst>
          </xdr:cNvPr>
          <xdr:cNvSpPr/>
        </xdr:nvSpPr>
        <xdr:spPr>
          <a:xfrm>
            <a:off x="4133848" y="4853927"/>
            <a:ext cx="876305" cy="568643"/>
          </a:xfrm>
          <a:custGeom>
            <a:avLst/>
            <a:gdLst/>
            <a:ahLst/>
            <a:cxnLst>
              <a:cxn ang="0">
                <a:pos x="wd2" y="hd2"/>
              </a:cxn>
              <a:cxn ang="5400000">
                <a:pos x="wd2" y="hd2"/>
              </a:cxn>
              <a:cxn ang="10800000">
                <a:pos x="wd2" y="hd2"/>
              </a:cxn>
              <a:cxn ang="16200000">
                <a:pos x="wd2" y="hd2"/>
              </a:cxn>
            </a:cxnLst>
            <a:rect l="0" t="0" r="r" b="b"/>
            <a:pathLst>
              <a:path w="21600" h="21600" extrusionOk="0">
                <a:moveTo>
                  <a:pt x="19557" y="0"/>
                </a:moveTo>
                <a:cubicBezTo>
                  <a:pt x="17256" y="977"/>
                  <a:pt x="14862" y="1556"/>
                  <a:pt x="12373" y="1737"/>
                </a:cubicBezTo>
                <a:cubicBezTo>
                  <a:pt x="11856" y="1773"/>
                  <a:pt x="11316" y="1809"/>
                  <a:pt x="10800" y="1809"/>
                </a:cubicBezTo>
                <a:cubicBezTo>
                  <a:pt x="10283" y="1809"/>
                  <a:pt x="9743" y="1773"/>
                  <a:pt x="9227" y="1737"/>
                </a:cubicBezTo>
                <a:cubicBezTo>
                  <a:pt x="6762" y="1556"/>
                  <a:pt x="4343" y="977"/>
                  <a:pt x="2043" y="0"/>
                </a:cubicBezTo>
                <a:lnTo>
                  <a:pt x="892" y="11108"/>
                </a:lnTo>
                <a:lnTo>
                  <a:pt x="0" y="19863"/>
                </a:lnTo>
                <a:cubicBezTo>
                  <a:pt x="2324" y="20732"/>
                  <a:pt x="4719" y="21311"/>
                  <a:pt x="7184" y="21600"/>
                </a:cubicBezTo>
                <a:lnTo>
                  <a:pt x="8077" y="12880"/>
                </a:lnTo>
                <a:cubicBezTo>
                  <a:pt x="8969" y="12989"/>
                  <a:pt x="9884" y="13025"/>
                  <a:pt x="10800" y="13025"/>
                </a:cubicBezTo>
                <a:cubicBezTo>
                  <a:pt x="11716" y="13025"/>
                  <a:pt x="12608" y="12989"/>
                  <a:pt x="13523" y="12880"/>
                </a:cubicBezTo>
                <a:lnTo>
                  <a:pt x="14416" y="21600"/>
                </a:lnTo>
                <a:cubicBezTo>
                  <a:pt x="16857" y="21311"/>
                  <a:pt x="19252" y="20732"/>
                  <a:pt x="21600" y="19863"/>
                </a:cubicBezTo>
                <a:lnTo>
                  <a:pt x="20708" y="11108"/>
                </a:lnTo>
                <a:lnTo>
                  <a:pt x="19557" y="0"/>
                </a:lnTo>
                <a:close/>
              </a:path>
            </a:pathLst>
          </a:custGeom>
          <a:solidFill>
            <a:srgbClr val="458BCA"/>
          </a:solidFill>
          <a:ln w="12700">
            <a:miter lim="400000"/>
          </a:ln>
        </xdr:spPr>
        <xdr:txBody>
          <a:bodyPr wrap="square" lIns="28575" tIns="28575" rIns="28575" bIns="28575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defRPr sz="3000">
                <a:solidFill>
                  <a:srgbClr val="FFFFFF"/>
                </a:solidFill>
              </a:defRPr>
            </a:pPr>
            <a:endParaRPr sz="2250"/>
          </a:p>
        </xdr:txBody>
      </xdr:sp>
      <xdr:sp macro="" textlink="">
        <xdr:nvSpPr>
          <xdr:cNvPr id="14" name="Shape">
            <a:hlinkClick xmlns:r="http://schemas.openxmlformats.org/officeDocument/2006/relationships" r:id="rId7"/>
            <a:extLst>
              <a:ext uri="{FF2B5EF4-FFF2-40B4-BE49-F238E27FC236}">
                <a16:creationId xmlns:a16="http://schemas.microsoft.com/office/drawing/2014/main" id="{09DC01AC-AFD2-DD8D-E56B-290CDD6D8B98}"/>
              </a:ext>
            </a:extLst>
          </xdr:cNvPr>
          <xdr:cNvSpPr/>
        </xdr:nvSpPr>
        <xdr:spPr>
          <a:xfrm>
            <a:off x="2695371" y="3610609"/>
            <a:ext cx="741999" cy="916307"/>
          </a:xfrm>
          <a:custGeom>
            <a:avLst/>
            <a:gdLst/>
            <a:ahLst/>
            <a:cxnLst>
              <a:cxn ang="0">
                <a:pos x="wd2" y="hd2"/>
              </a:cxn>
              <a:cxn ang="5400000">
                <a:pos x="wd2" y="hd2"/>
              </a:cxn>
              <a:cxn ang="10800000">
                <a:pos x="wd2" y="hd2"/>
              </a:cxn>
              <a:cxn ang="16200000">
                <a:pos x="wd2" y="hd2"/>
              </a:cxn>
            </a:cxnLst>
            <a:rect l="0" t="0" r="r" b="b"/>
            <a:pathLst>
              <a:path w="21600" h="21600" extrusionOk="0">
                <a:moveTo>
                  <a:pt x="21600" y="15919"/>
                </a:moveTo>
                <a:cubicBezTo>
                  <a:pt x="20020" y="13988"/>
                  <a:pt x="18716" y="11923"/>
                  <a:pt x="17690" y="9745"/>
                </a:cubicBezTo>
                <a:cubicBezTo>
                  <a:pt x="17247" y="8802"/>
                  <a:pt x="16859" y="7859"/>
                  <a:pt x="16526" y="6871"/>
                </a:cubicBezTo>
                <a:cubicBezTo>
                  <a:pt x="15777" y="4670"/>
                  <a:pt x="15333" y="2380"/>
                  <a:pt x="15195" y="0"/>
                </a:cubicBezTo>
                <a:lnTo>
                  <a:pt x="6682" y="1100"/>
                </a:lnTo>
                <a:lnTo>
                  <a:pt x="0" y="1953"/>
                </a:lnTo>
                <a:cubicBezTo>
                  <a:pt x="222" y="4289"/>
                  <a:pt x="665" y="6579"/>
                  <a:pt x="1331" y="8824"/>
                </a:cubicBezTo>
                <a:lnTo>
                  <a:pt x="8041" y="7971"/>
                </a:lnTo>
                <a:cubicBezTo>
                  <a:pt x="8568" y="9655"/>
                  <a:pt x="9233" y="11316"/>
                  <a:pt x="10037" y="12911"/>
                </a:cubicBezTo>
                <a:lnTo>
                  <a:pt x="3993" y="15403"/>
                </a:lnTo>
                <a:cubicBezTo>
                  <a:pt x="5102" y="17558"/>
                  <a:pt x="6405" y="19624"/>
                  <a:pt x="7902" y="21600"/>
                </a:cubicBezTo>
                <a:lnTo>
                  <a:pt x="13947" y="19108"/>
                </a:lnTo>
                <a:lnTo>
                  <a:pt x="21600" y="15919"/>
                </a:lnTo>
                <a:close/>
              </a:path>
            </a:pathLst>
          </a:custGeom>
          <a:solidFill>
            <a:srgbClr val="5E4738"/>
          </a:solidFill>
          <a:ln w="12700">
            <a:miter lim="400000"/>
          </a:ln>
        </xdr:spPr>
        <xdr:txBody>
          <a:bodyPr wrap="square" lIns="28575" tIns="28575" rIns="28575" bIns="28575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defRPr sz="3000">
                <a:solidFill>
                  <a:srgbClr val="FFFFFF"/>
                </a:solidFill>
              </a:defRPr>
            </a:pPr>
            <a:endParaRPr sz="2250"/>
          </a:p>
        </xdr:txBody>
      </xdr:sp>
      <xdr:sp macro="" textlink="">
        <xdr:nvSpPr>
          <xdr:cNvPr id="15" name="Shape">
            <a:hlinkClick xmlns:r="http://schemas.openxmlformats.org/officeDocument/2006/relationships" r:id="rId8"/>
            <a:extLst>
              <a:ext uri="{FF2B5EF4-FFF2-40B4-BE49-F238E27FC236}">
                <a16:creationId xmlns:a16="http://schemas.microsoft.com/office/drawing/2014/main" id="{178726B6-CA78-E54D-3B1F-B6605234AEF9}"/>
              </a:ext>
            </a:extLst>
          </xdr:cNvPr>
          <xdr:cNvSpPr/>
        </xdr:nvSpPr>
        <xdr:spPr>
          <a:xfrm>
            <a:off x="5705675" y="3610609"/>
            <a:ext cx="742953" cy="915354"/>
          </a:xfrm>
          <a:custGeom>
            <a:avLst/>
            <a:gdLst/>
            <a:ahLst/>
            <a:cxnLst>
              <a:cxn ang="0">
                <a:pos x="wd2" y="hd2"/>
              </a:cxn>
              <a:cxn ang="5400000">
                <a:pos x="wd2" y="hd2"/>
              </a:cxn>
              <a:cxn ang="10800000">
                <a:pos x="wd2" y="hd2"/>
              </a:cxn>
              <a:cxn ang="16200000">
                <a:pos x="wd2" y="hd2"/>
              </a:cxn>
            </a:cxnLst>
            <a:rect l="0" t="0" r="r" b="b"/>
            <a:pathLst>
              <a:path w="21600" h="21600" extrusionOk="0">
                <a:moveTo>
                  <a:pt x="14898" y="1101"/>
                </a:moveTo>
                <a:lnTo>
                  <a:pt x="6397" y="0"/>
                </a:lnTo>
                <a:cubicBezTo>
                  <a:pt x="6258" y="2360"/>
                  <a:pt x="5815" y="4675"/>
                  <a:pt x="5068" y="6878"/>
                </a:cubicBezTo>
                <a:cubicBezTo>
                  <a:pt x="4735" y="7844"/>
                  <a:pt x="4348" y="8811"/>
                  <a:pt x="3905" y="9755"/>
                </a:cubicBezTo>
                <a:cubicBezTo>
                  <a:pt x="2880" y="11935"/>
                  <a:pt x="1579" y="14025"/>
                  <a:pt x="0" y="15936"/>
                </a:cubicBezTo>
                <a:lnTo>
                  <a:pt x="7671" y="19105"/>
                </a:lnTo>
                <a:lnTo>
                  <a:pt x="13708" y="21600"/>
                </a:lnTo>
                <a:cubicBezTo>
                  <a:pt x="15203" y="19622"/>
                  <a:pt x="16505" y="17554"/>
                  <a:pt x="17612" y="15396"/>
                </a:cubicBezTo>
                <a:lnTo>
                  <a:pt x="11575" y="12902"/>
                </a:lnTo>
                <a:cubicBezTo>
                  <a:pt x="12378" y="11306"/>
                  <a:pt x="13043" y="9642"/>
                  <a:pt x="13569" y="7957"/>
                </a:cubicBezTo>
                <a:lnTo>
                  <a:pt x="20271" y="8811"/>
                </a:lnTo>
                <a:cubicBezTo>
                  <a:pt x="20935" y="6586"/>
                  <a:pt x="21379" y="4293"/>
                  <a:pt x="21600" y="1933"/>
                </a:cubicBezTo>
                <a:lnTo>
                  <a:pt x="14898" y="1101"/>
                </a:lnTo>
                <a:close/>
              </a:path>
            </a:pathLst>
          </a:custGeom>
          <a:solidFill>
            <a:srgbClr val="5E4738"/>
          </a:solidFill>
          <a:ln w="12700">
            <a:miter lim="400000"/>
          </a:ln>
        </xdr:spPr>
        <xdr:txBody>
          <a:bodyPr wrap="square" lIns="28575" tIns="28575" rIns="28575" bIns="28575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defRPr sz="3000">
                <a:solidFill>
                  <a:srgbClr val="FFFFFF"/>
                </a:solidFill>
              </a:defRPr>
            </a:pPr>
            <a:endParaRPr sz="2250"/>
          </a:p>
        </xdr:txBody>
      </xdr:sp>
      <xdr:sp macro="" textlink="">
        <xdr:nvSpPr>
          <xdr:cNvPr id="16" name="Shape">
            <a:hlinkClick xmlns:r="http://schemas.openxmlformats.org/officeDocument/2006/relationships" r:id="rId9"/>
            <a:extLst>
              <a:ext uri="{FF2B5EF4-FFF2-40B4-BE49-F238E27FC236}">
                <a16:creationId xmlns:a16="http://schemas.microsoft.com/office/drawing/2014/main" id="{7164B8CE-45FE-99E8-FD37-F1FC2BAEA6F8}"/>
              </a:ext>
            </a:extLst>
          </xdr:cNvPr>
          <xdr:cNvSpPr/>
        </xdr:nvSpPr>
        <xdr:spPr>
          <a:xfrm>
            <a:off x="5057977" y="4391863"/>
            <a:ext cx="948689" cy="889636"/>
          </a:xfrm>
          <a:custGeom>
            <a:avLst/>
            <a:gdLst/>
            <a:ahLst/>
            <a:cxnLst>
              <a:cxn ang="0">
                <a:pos x="wd2" y="hd2"/>
              </a:cxn>
              <a:cxn ang="5400000">
                <a:pos x="wd2" y="hd2"/>
              </a:cxn>
              <a:cxn ang="10800000">
                <a:pos x="wd2" y="hd2"/>
              </a:cxn>
              <a:cxn ang="16200000">
                <a:pos x="wd2" y="hd2"/>
              </a:cxn>
            </a:cxnLst>
            <a:rect l="0" t="0" r="r" b="b"/>
            <a:pathLst>
              <a:path w="21600" h="21600" extrusionOk="0">
                <a:moveTo>
                  <a:pt x="13055" y="0"/>
                </a:moveTo>
                <a:cubicBezTo>
                  <a:pt x="11646" y="1873"/>
                  <a:pt x="10063" y="3561"/>
                  <a:pt x="8306" y="5065"/>
                </a:cubicBezTo>
                <a:cubicBezTo>
                  <a:pt x="7547" y="5712"/>
                  <a:pt x="6766" y="6313"/>
                  <a:pt x="5964" y="6892"/>
                </a:cubicBezTo>
                <a:cubicBezTo>
                  <a:pt x="4099" y="8210"/>
                  <a:pt x="2104" y="9297"/>
                  <a:pt x="0" y="10152"/>
                </a:cubicBezTo>
                <a:lnTo>
                  <a:pt x="3058" y="16558"/>
                </a:lnTo>
                <a:lnTo>
                  <a:pt x="5465" y="21600"/>
                </a:lnTo>
                <a:cubicBezTo>
                  <a:pt x="7547" y="20675"/>
                  <a:pt x="9542" y="19588"/>
                  <a:pt x="11451" y="18339"/>
                </a:cubicBezTo>
                <a:lnTo>
                  <a:pt x="9043" y="13298"/>
                </a:lnTo>
                <a:cubicBezTo>
                  <a:pt x="10453" y="12349"/>
                  <a:pt x="11819" y="11286"/>
                  <a:pt x="13099" y="10152"/>
                </a:cubicBezTo>
                <a:lnTo>
                  <a:pt x="16851" y="14153"/>
                </a:lnTo>
                <a:cubicBezTo>
                  <a:pt x="18564" y="12604"/>
                  <a:pt x="20147" y="10916"/>
                  <a:pt x="21600" y="9089"/>
                </a:cubicBezTo>
                <a:lnTo>
                  <a:pt x="17848" y="5088"/>
                </a:lnTo>
                <a:lnTo>
                  <a:pt x="13055" y="0"/>
                </a:lnTo>
                <a:close/>
              </a:path>
            </a:pathLst>
          </a:custGeom>
          <a:solidFill>
            <a:srgbClr val="FDB713"/>
          </a:solidFill>
          <a:ln w="12700">
            <a:miter lim="400000"/>
          </a:ln>
        </xdr:spPr>
        <xdr:txBody>
          <a:bodyPr wrap="square" lIns="28575" tIns="28575" rIns="28575" bIns="28575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defRPr sz="3000">
                <a:solidFill>
                  <a:srgbClr val="FFFFFF"/>
                </a:solidFill>
              </a:defRPr>
            </a:pPr>
            <a:endParaRPr sz="2250"/>
          </a:p>
        </xdr:txBody>
      </xdr:sp>
      <xdr:sp macro="" textlink="">
        <xdr:nvSpPr>
          <xdr:cNvPr id="17" name="Shape">
            <a:hlinkClick xmlns:r="http://schemas.openxmlformats.org/officeDocument/2006/relationships" r:id="rId10"/>
            <a:extLst>
              <a:ext uri="{FF2B5EF4-FFF2-40B4-BE49-F238E27FC236}">
                <a16:creationId xmlns:a16="http://schemas.microsoft.com/office/drawing/2014/main" id="{53A7E1C9-922F-A0A4-5828-C69F8E9F97FC}"/>
              </a:ext>
            </a:extLst>
          </xdr:cNvPr>
          <xdr:cNvSpPr/>
        </xdr:nvSpPr>
        <xdr:spPr>
          <a:xfrm>
            <a:off x="2695371" y="2553132"/>
            <a:ext cx="742950" cy="915354"/>
          </a:xfrm>
          <a:custGeom>
            <a:avLst/>
            <a:gdLst/>
            <a:ahLst/>
            <a:cxnLst>
              <a:cxn ang="0">
                <a:pos x="wd2" y="hd2"/>
              </a:cxn>
              <a:cxn ang="5400000">
                <a:pos x="wd2" y="hd2"/>
              </a:cxn>
              <a:cxn ang="10800000">
                <a:pos x="wd2" y="hd2"/>
              </a:cxn>
              <a:cxn ang="16200000">
                <a:pos x="wd2" y="hd2"/>
              </a:cxn>
            </a:cxnLst>
            <a:rect l="0" t="0" r="r" b="b"/>
            <a:pathLst>
              <a:path w="21600" h="21600" extrusionOk="0">
                <a:moveTo>
                  <a:pt x="15203" y="21600"/>
                </a:moveTo>
                <a:cubicBezTo>
                  <a:pt x="15342" y="19240"/>
                  <a:pt x="15785" y="16925"/>
                  <a:pt x="16532" y="14722"/>
                </a:cubicBezTo>
                <a:cubicBezTo>
                  <a:pt x="16865" y="13756"/>
                  <a:pt x="17252" y="12789"/>
                  <a:pt x="17695" y="11845"/>
                </a:cubicBezTo>
                <a:cubicBezTo>
                  <a:pt x="18720" y="9665"/>
                  <a:pt x="20021" y="7575"/>
                  <a:pt x="21600" y="5664"/>
                </a:cubicBezTo>
                <a:lnTo>
                  <a:pt x="13929" y="2495"/>
                </a:lnTo>
                <a:lnTo>
                  <a:pt x="7892" y="0"/>
                </a:lnTo>
                <a:cubicBezTo>
                  <a:pt x="6397" y="1978"/>
                  <a:pt x="5095" y="4046"/>
                  <a:pt x="3988" y="6204"/>
                </a:cubicBezTo>
                <a:lnTo>
                  <a:pt x="10025" y="8698"/>
                </a:lnTo>
                <a:cubicBezTo>
                  <a:pt x="9222" y="10294"/>
                  <a:pt x="8557" y="11958"/>
                  <a:pt x="8031" y="13643"/>
                </a:cubicBezTo>
                <a:lnTo>
                  <a:pt x="1329" y="12789"/>
                </a:lnTo>
                <a:cubicBezTo>
                  <a:pt x="665" y="15014"/>
                  <a:pt x="222" y="17307"/>
                  <a:pt x="0" y="19667"/>
                </a:cubicBezTo>
                <a:lnTo>
                  <a:pt x="6674" y="20521"/>
                </a:lnTo>
                <a:lnTo>
                  <a:pt x="15203" y="21600"/>
                </a:lnTo>
                <a:close/>
              </a:path>
            </a:pathLst>
          </a:custGeom>
          <a:solidFill>
            <a:srgbClr val="FDB713"/>
          </a:solidFill>
          <a:ln w="12700">
            <a:miter lim="400000"/>
          </a:ln>
        </xdr:spPr>
        <xdr:txBody>
          <a:bodyPr wrap="square" lIns="28575" tIns="28575" rIns="28575" bIns="28575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>
              <a:defRPr sz="3000">
                <a:solidFill>
                  <a:srgbClr val="FFFFFF"/>
                </a:solidFill>
              </a:defRPr>
            </a:pPr>
            <a:endParaRPr sz="2250"/>
          </a:p>
        </xdr:txBody>
      </xdr:sp>
      <xdr:sp macro="" textlink="">
        <xdr:nvSpPr>
          <xdr:cNvPr id="18" name="TextBox 16">
            <a:extLst>
              <a:ext uri="{FF2B5EF4-FFF2-40B4-BE49-F238E27FC236}">
                <a16:creationId xmlns:a16="http://schemas.microsoft.com/office/drawing/2014/main" id="{28A060D2-C73E-0D66-0DE0-1FE912A02DB9}"/>
              </a:ext>
            </a:extLst>
          </xdr:cNvPr>
          <xdr:cNvSpPr txBox="1"/>
        </xdr:nvSpPr>
        <xdr:spPr>
          <a:xfrm>
            <a:off x="4350547" y="1492730"/>
            <a:ext cx="446714" cy="323165"/>
          </a:xfrm>
          <a:prstGeom prst="rect">
            <a:avLst/>
          </a:prstGeom>
          <a:noFill/>
        </xdr:spPr>
        <xdr:txBody>
          <a:bodyPr wrap="square" rtlCol="0" anchor="ctr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500" b="1"/>
              <a:t>01</a:t>
            </a:r>
          </a:p>
        </xdr:txBody>
      </xdr:sp>
      <xdr:sp macro="" textlink="">
        <xdr:nvSpPr>
          <xdr:cNvPr id="19" name="TextBox 17">
            <a:extLst>
              <a:ext uri="{FF2B5EF4-FFF2-40B4-BE49-F238E27FC236}">
                <a16:creationId xmlns:a16="http://schemas.microsoft.com/office/drawing/2014/main" id="{5070CC5B-8F8F-34C1-26C6-9139B205E602}"/>
              </a:ext>
            </a:extLst>
          </xdr:cNvPr>
          <xdr:cNvSpPr txBox="1"/>
        </xdr:nvSpPr>
        <xdr:spPr>
          <a:xfrm>
            <a:off x="5470219" y="1842635"/>
            <a:ext cx="446714" cy="323165"/>
          </a:xfrm>
          <a:prstGeom prst="rect">
            <a:avLst/>
          </a:prstGeom>
          <a:noFill/>
        </xdr:spPr>
        <xdr:txBody>
          <a:bodyPr wrap="square" rtlCol="0" anchor="ctr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500" b="1"/>
              <a:t>02</a:t>
            </a:r>
          </a:p>
        </xdr:txBody>
      </xdr:sp>
      <xdr:sp macro="" textlink="">
        <xdr:nvSpPr>
          <xdr:cNvPr id="20" name="TextBox 18">
            <a:extLst>
              <a:ext uri="{FF2B5EF4-FFF2-40B4-BE49-F238E27FC236}">
                <a16:creationId xmlns:a16="http://schemas.microsoft.com/office/drawing/2014/main" id="{BE8A3925-0AF7-F71D-02C2-FBBB58566603}"/>
              </a:ext>
            </a:extLst>
          </xdr:cNvPr>
          <xdr:cNvSpPr txBox="1"/>
        </xdr:nvSpPr>
        <xdr:spPr>
          <a:xfrm>
            <a:off x="6125239" y="2789415"/>
            <a:ext cx="446714" cy="323165"/>
          </a:xfrm>
          <a:prstGeom prst="rect">
            <a:avLst/>
          </a:prstGeom>
          <a:noFill/>
        </xdr:spPr>
        <xdr:txBody>
          <a:bodyPr wrap="square" rtlCol="0" anchor="ctr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500" b="1"/>
              <a:t>03</a:t>
            </a:r>
          </a:p>
        </xdr:txBody>
      </xdr:sp>
      <xdr:sp macro="" textlink="">
        <xdr:nvSpPr>
          <xdr:cNvPr id="21" name="TextBox 19">
            <a:extLst>
              <a:ext uri="{FF2B5EF4-FFF2-40B4-BE49-F238E27FC236}">
                <a16:creationId xmlns:a16="http://schemas.microsoft.com/office/drawing/2014/main" id="{C18EDFB4-7790-68BD-3C93-9F0B134795D4}"/>
              </a:ext>
            </a:extLst>
          </xdr:cNvPr>
          <xdr:cNvSpPr txBox="1"/>
        </xdr:nvSpPr>
        <xdr:spPr>
          <a:xfrm>
            <a:off x="4350547" y="5260988"/>
            <a:ext cx="446714" cy="323165"/>
          </a:xfrm>
          <a:prstGeom prst="rect">
            <a:avLst/>
          </a:prstGeom>
          <a:noFill/>
        </xdr:spPr>
        <xdr:txBody>
          <a:bodyPr wrap="square" rtlCol="0" anchor="ctr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500" b="1"/>
              <a:t>06</a:t>
            </a:r>
          </a:p>
        </xdr:txBody>
      </xdr:sp>
      <xdr:sp macro="" textlink="">
        <xdr:nvSpPr>
          <xdr:cNvPr id="22" name="TextBox 20">
            <a:extLst>
              <a:ext uri="{FF2B5EF4-FFF2-40B4-BE49-F238E27FC236}">
                <a16:creationId xmlns:a16="http://schemas.microsoft.com/office/drawing/2014/main" id="{BDAD49E3-9427-4D5C-7BFF-B57B82D74B4A}"/>
              </a:ext>
            </a:extLst>
          </xdr:cNvPr>
          <xdr:cNvSpPr txBox="1"/>
        </xdr:nvSpPr>
        <xdr:spPr>
          <a:xfrm>
            <a:off x="5461330" y="4892537"/>
            <a:ext cx="446714" cy="323165"/>
          </a:xfrm>
          <a:prstGeom prst="rect">
            <a:avLst/>
          </a:prstGeom>
          <a:noFill/>
        </xdr:spPr>
        <xdr:txBody>
          <a:bodyPr wrap="square" rtlCol="0" anchor="ctr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500" b="1"/>
              <a:t>05</a:t>
            </a:r>
          </a:p>
        </xdr:txBody>
      </xdr:sp>
      <xdr:sp macro="" textlink="">
        <xdr:nvSpPr>
          <xdr:cNvPr id="23" name="TextBox 21">
            <a:extLst>
              <a:ext uri="{FF2B5EF4-FFF2-40B4-BE49-F238E27FC236}">
                <a16:creationId xmlns:a16="http://schemas.microsoft.com/office/drawing/2014/main" id="{26F07139-566D-47A7-ADED-DA9FC7213466}"/>
              </a:ext>
            </a:extLst>
          </xdr:cNvPr>
          <xdr:cNvSpPr txBox="1"/>
        </xdr:nvSpPr>
        <xdr:spPr>
          <a:xfrm>
            <a:off x="6115232" y="3950131"/>
            <a:ext cx="446714" cy="323165"/>
          </a:xfrm>
          <a:prstGeom prst="rect">
            <a:avLst/>
          </a:prstGeom>
          <a:noFill/>
        </xdr:spPr>
        <xdr:txBody>
          <a:bodyPr wrap="square" rtlCol="0" anchor="ctr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500" b="1"/>
              <a:t>04</a:t>
            </a:r>
          </a:p>
        </xdr:txBody>
      </xdr:sp>
      <xdr:sp macro="" textlink="">
        <xdr:nvSpPr>
          <xdr:cNvPr id="24" name="TextBox 22">
            <a:extLst>
              <a:ext uri="{FF2B5EF4-FFF2-40B4-BE49-F238E27FC236}">
                <a16:creationId xmlns:a16="http://schemas.microsoft.com/office/drawing/2014/main" id="{AFCD6474-5CBE-C5A9-4EE0-4E31171FC3F4}"/>
              </a:ext>
            </a:extLst>
          </xdr:cNvPr>
          <xdr:cNvSpPr txBox="1"/>
        </xdr:nvSpPr>
        <xdr:spPr>
          <a:xfrm>
            <a:off x="3242680" y="1848970"/>
            <a:ext cx="446714" cy="323165"/>
          </a:xfrm>
          <a:prstGeom prst="rect">
            <a:avLst/>
          </a:prstGeom>
          <a:noFill/>
        </xdr:spPr>
        <xdr:txBody>
          <a:bodyPr wrap="square" rtlCol="0" anchor="ctr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500" b="1"/>
              <a:t>10</a:t>
            </a:r>
          </a:p>
        </xdr:txBody>
      </xdr:sp>
      <xdr:sp macro="" textlink="">
        <xdr:nvSpPr>
          <xdr:cNvPr id="25" name="TextBox 23">
            <a:extLst>
              <a:ext uri="{FF2B5EF4-FFF2-40B4-BE49-F238E27FC236}">
                <a16:creationId xmlns:a16="http://schemas.microsoft.com/office/drawing/2014/main" id="{17E10DC2-949F-A3F3-E395-2CC7D1C980BB}"/>
              </a:ext>
            </a:extLst>
          </xdr:cNvPr>
          <xdr:cNvSpPr txBox="1"/>
        </xdr:nvSpPr>
        <xdr:spPr>
          <a:xfrm>
            <a:off x="3245171" y="4893348"/>
            <a:ext cx="446714" cy="323165"/>
          </a:xfrm>
          <a:prstGeom prst="rect">
            <a:avLst/>
          </a:prstGeom>
          <a:noFill/>
        </xdr:spPr>
        <xdr:txBody>
          <a:bodyPr wrap="square" rtlCol="0" anchor="ctr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500" b="1"/>
              <a:t>07</a:t>
            </a:r>
          </a:p>
        </xdr:txBody>
      </xdr:sp>
      <xdr:sp macro="" textlink="">
        <xdr:nvSpPr>
          <xdr:cNvPr id="26" name="TextBox 24">
            <a:extLst>
              <a:ext uri="{FF2B5EF4-FFF2-40B4-BE49-F238E27FC236}">
                <a16:creationId xmlns:a16="http://schemas.microsoft.com/office/drawing/2014/main" id="{797F9E20-45C0-E311-C792-470663A11BBF}"/>
              </a:ext>
            </a:extLst>
          </xdr:cNvPr>
          <xdr:cNvSpPr txBox="1"/>
        </xdr:nvSpPr>
        <xdr:spPr>
          <a:xfrm>
            <a:off x="2564846" y="2787399"/>
            <a:ext cx="446714" cy="323165"/>
          </a:xfrm>
          <a:prstGeom prst="rect">
            <a:avLst/>
          </a:prstGeom>
          <a:noFill/>
        </xdr:spPr>
        <xdr:txBody>
          <a:bodyPr wrap="square" rtlCol="0" anchor="ctr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500" b="1"/>
              <a:t>09</a:t>
            </a:r>
          </a:p>
        </xdr:txBody>
      </xdr:sp>
      <xdr:sp macro="" textlink="">
        <xdr:nvSpPr>
          <xdr:cNvPr id="27" name="TextBox 25">
            <a:extLst>
              <a:ext uri="{FF2B5EF4-FFF2-40B4-BE49-F238E27FC236}">
                <a16:creationId xmlns:a16="http://schemas.microsoft.com/office/drawing/2014/main" id="{DBA93DBC-B018-35AB-A13E-FBC9C9240136}"/>
              </a:ext>
            </a:extLst>
          </xdr:cNvPr>
          <xdr:cNvSpPr txBox="1"/>
        </xdr:nvSpPr>
        <xdr:spPr>
          <a:xfrm>
            <a:off x="2564846" y="3950131"/>
            <a:ext cx="446714" cy="323165"/>
          </a:xfrm>
          <a:prstGeom prst="rect">
            <a:avLst/>
          </a:prstGeom>
          <a:noFill/>
        </xdr:spPr>
        <xdr:txBody>
          <a:bodyPr wrap="square" rtlCol="0" anchor="ctr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sz="1500" b="1"/>
              <a:t>08</a:t>
            </a:r>
          </a:p>
        </xdr:txBody>
      </xdr:sp>
      <xdr:pic>
        <xdr:nvPicPr>
          <xdr:cNvPr id="28" name="Graphic 26" descr="Bar graph with downward trend with solid fill">
            <a:extLst>
              <a:ext uri="{FF2B5EF4-FFF2-40B4-BE49-F238E27FC236}">
                <a16:creationId xmlns:a16="http://schemas.microsoft.com/office/drawing/2014/main" id="{E3EC10F4-21FD-9862-D019-968587F1A4D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2"/>
              </a:ext>
            </a:extLst>
          </a:blip>
          <a:stretch>
            <a:fillRect/>
          </a:stretch>
        </xdr:blipFill>
        <xdr:spPr>
          <a:xfrm>
            <a:off x="2958556" y="3641516"/>
            <a:ext cx="291074" cy="291074"/>
          </a:xfrm>
          <a:prstGeom prst="rect">
            <a:avLst/>
          </a:prstGeom>
        </xdr:spPr>
      </xdr:pic>
      <xdr:pic>
        <xdr:nvPicPr>
          <xdr:cNvPr id="29" name="Graphic 28" descr="Bar graph with upward trend with solid fill">
            <a:extLst>
              <a:ext uri="{FF2B5EF4-FFF2-40B4-BE49-F238E27FC236}">
                <a16:creationId xmlns:a16="http://schemas.microsoft.com/office/drawing/2014/main" id="{3654F9BD-1CA4-D9A5-007A-8888BAA3BD0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4"/>
              </a:ext>
            </a:extLst>
          </a:blip>
          <a:stretch>
            <a:fillRect/>
          </a:stretch>
        </xdr:blipFill>
        <xdr:spPr>
          <a:xfrm>
            <a:off x="3058798" y="2723201"/>
            <a:ext cx="291074" cy="291074"/>
          </a:xfrm>
          <a:prstGeom prst="rect">
            <a:avLst/>
          </a:prstGeom>
        </xdr:spPr>
      </xdr:pic>
      <xdr:pic>
        <xdr:nvPicPr>
          <xdr:cNvPr id="30" name="Graphic 29" descr="Brainstorm with solid fill">
            <a:extLst>
              <a:ext uri="{FF2B5EF4-FFF2-40B4-BE49-F238E27FC236}">
                <a16:creationId xmlns:a16="http://schemas.microsoft.com/office/drawing/2014/main" id="{EF461D96-8271-361F-CBC3-70AE3932C63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6"/>
              </a:ext>
            </a:extLst>
          </a:blip>
          <a:stretch>
            <a:fillRect/>
          </a:stretch>
        </xdr:blipFill>
        <xdr:spPr>
          <a:xfrm>
            <a:off x="3388078" y="4491594"/>
            <a:ext cx="291074" cy="291074"/>
          </a:xfrm>
          <a:prstGeom prst="rect">
            <a:avLst/>
          </a:prstGeom>
        </xdr:spPr>
      </xdr:pic>
      <xdr:pic>
        <xdr:nvPicPr>
          <xdr:cNvPr id="31" name="Graphic 30" descr="Bullseye with solid fill">
            <a:extLst>
              <a:ext uri="{FF2B5EF4-FFF2-40B4-BE49-F238E27FC236}">
                <a16:creationId xmlns:a16="http://schemas.microsoft.com/office/drawing/2014/main" id="{7A641B25-88C6-4922-14F8-2F71186C6BF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18"/>
              </a:ext>
            </a:extLst>
          </a:blip>
          <a:stretch>
            <a:fillRect/>
          </a:stretch>
        </xdr:blipFill>
        <xdr:spPr>
          <a:xfrm>
            <a:off x="5785993" y="4030434"/>
            <a:ext cx="291074" cy="291074"/>
          </a:xfrm>
          <a:prstGeom prst="rect">
            <a:avLst/>
          </a:prstGeom>
        </xdr:spPr>
      </xdr:pic>
      <xdr:pic>
        <xdr:nvPicPr>
          <xdr:cNvPr id="32" name="Graphic 31" descr="Database with solid fill">
            <a:extLst>
              <a:ext uri="{FF2B5EF4-FFF2-40B4-BE49-F238E27FC236}">
                <a16:creationId xmlns:a16="http://schemas.microsoft.com/office/drawing/2014/main" id="{5C4E7086-4C92-AD65-B179-A20674A276A7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9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0"/>
              </a:ext>
            </a:extLst>
          </a:blip>
          <a:stretch>
            <a:fillRect/>
          </a:stretch>
        </xdr:blipFill>
        <xdr:spPr>
          <a:xfrm>
            <a:off x="5147453" y="4759352"/>
            <a:ext cx="291074" cy="291074"/>
          </a:xfrm>
          <a:prstGeom prst="rect">
            <a:avLst/>
          </a:prstGeom>
        </xdr:spPr>
      </xdr:pic>
      <xdr:pic>
        <xdr:nvPicPr>
          <xdr:cNvPr id="33" name="Graphic 32" descr="Gears with solid fill">
            <a:extLst>
              <a:ext uri="{FF2B5EF4-FFF2-40B4-BE49-F238E27FC236}">
                <a16:creationId xmlns:a16="http://schemas.microsoft.com/office/drawing/2014/main" id="{0029B5B7-BCC1-990E-D9AA-89187B29281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1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2"/>
              </a:ext>
            </a:extLst>
          </a:blip>
          <a:stretch>
            <a:fillRect/>
          </a:stretch>
        </xdr:blipFill>
        <xdr:spPr>
          <a:xfrm>
            <a:off x="4202560" y="4923351"/>
            <a:ext cx="291074" cy="291074"/>
          </a:xfrm>
          <a:prstGeom prst="rect">
            <a:avLst/>
          </a:prstGeom>
        </xdr:spPr>
      </xdr:pic>
      <xdr:pic>
        <xdr:nvPicPr>
          <xdr:cNvPr id="34" name="Graphic 33" descr="Hourglass 30% with solid fill">
            <a:extLst>
              <a:ext uri="{FF2B5EF4-FFF2-40B4-BE49-F238E27FC236}">
                <a16:creationId xmlns:a16="http://schemas.microsoft.com/office/drawing/2014/main" id="{285B4B93-B0E7-B4B8-8327-7A0FAD7BD33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3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4"/>
              </a:ext>
            </a:extLst>
          </a:blip>
          <a:stretch>
            <a:fillRect/>
          </a:stretch>
        </xdr:blipFill>
        <xdr:spPr>
          <a:xfrm>
            <a:off x="5903613" y="3124024"/>
            <a:ext cx="291074" cy="291074"/>
          </a:xfrm>
          <a:prstGeom prst="rect">
            <a:avLst/>
          </a:prstGeom>
        </xdr:spPr>
      </xdr:pic>
      <xdr:pic>
        <xdr:nvPicPr>
          <xdr:cNvPr id="35" name="Graphic 34" descr="Lightbulb with solid fill">
            <a:extLst>
              <a:ext uri="{FF2B5EF4-FFF2-40B4-BE49-F238E27FC236}">
                <a16:creationId xmlns:a16="http://schemas.microsoft.com/office/drawing/2014/main" id="{524D60E5-C614-E33C-1623-8ED3AECDF3B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6"/>
              </a:ext>
            </a:extLst>
          </a:blip>
          <a:stretch>
            <a:fillRect/>
          </a:stretch>
        </xdr:blipFill>
        <xdr:spPr>
          <a:xfrm>
            <a:off x="4656496" y="1873493"/>
            <a:ext cx="291074" cy="291074"/>
          </a:xfrm>
          <a:prstGeom prst="rect">
            <a:avLst/>
          </a:prstGeom>
        </xdr:spPr>
      </xdr:pic>
      <xdr:pic>
        <xdr:nvPicPr>
          <xdr:cNvPr id="36" name="Graphic 35" descr="Research with solid fill">
            <a:extLst>
              <a:ext uri="{FF2B5EF4-FFF2-40B4-BE49-F238E27FC236}">
                <a16:creationId xmlns:a16="http://schemas.microsoft.com/office/drawing/2014/main" id="{0B095FC2-4948-6837-E281-9FEDFC3BCF8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7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28"/>
              </a:ext>
            </a:extLst>
          </a:blip>
          <a:stretch>
            <a:fillRect/>
          </a:stretch>
        </xdr:blipFill>
        <xdr:spPr>
          <a:xfrm>
            <a:off x="5411974" y="2276474"/>
            <a:ext cx="291074" cy="291074"/>
          </a:xfrm>
          <a:prstGeom prst="rect">
            <a:avLst/>
          </a:prstGeom>
        </xdr:spPr>
      </xdr:pic>
      <xdr:pic>
        <xdr:nvPicPr>
          <xdr:cNvPr id="37" name="Graphic 36" descr="Eye with solid fill">
            <a:extLst>
              <a:ext uri="{FF2B5EF4-FFF2-40B4-BE49-F238E27FC236}">
                <a16:creationId xmlns:a16="http://schemas.microsoft.com/office/drawing/2014/main" id="{0067BF65-AF36-325D-6A16-EA86AB04A87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9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0"/>
              </a:ext>
            </a:extLst>
          </a:blip>
          <a:stretch>
            <a:fillRect/>
          </a:stretch>
        </xdr:blipFill>
        <xdr:spPr>
          <a:xfrm>
            <a:off x="3701766" y="2053223"/>
            <a:ext cx="361085" cy="361085"/>
          </a:xfrm>
          <a:prstGeom prst="rect">
            <a:avLst/>
          </a:prstGeom>
        </xdr:spPr>
      </xdr:pic>
      <xdr:grpSp>
        <xdr:nvGrpSpPr>
          <xdr:cNvPr id="38" name="Group 97">
            <a:extLst>
              <a:ext uri="{FF2B5EF4-FFF2-40B4-BE49-F238E27FC236}">
                <a16:creationId xmlns:a16="http://schemas.microsoft.com/office/drawing/2014/main" id="{6CA82A32-9512-ED1C-884B-B7F613A8D512}"/>
              </a:ext>
            </a:extLst>
          </xdr:cNvPr>
          <xdr:cNvGrpSpPr/>
        </xdr:nvGrpSpPr>
        <xdr:grpSpPr>
          <a:xfrm>
            <a:off x="6695611" y="2452611"/>
            <a:ext cx="2194560" cy="496770"/>
            <a:chOff x="8927481" y="2258398"/>
            <a:chExt cx="2926080" cy="662360"/>
          </a:xfrm>
        </xdr:grpSpPr>
        <xdr:sp macro="" textlink="">
          <xdr:nvSpPr>
            <xdr:cNvPr id="69" name="TextBox 38">
              <a:extLst>
                <a:ext uri="{FF2B5EF4-FFF2-40B4-BE49-F238E27FC236}">
                  <a16:creationId xmlns:a16="http://schemas.microsoft.com/office/drawing/2014/main" id="{92BA9AA2-33A5-1414-2C0F-47AE4C2D05F4}"/>
                </a:ext>
              </a:extLst>
            </xdr:cNvPr>
            <xdr:cNvSpPr txBox="1"/>
          </xdr:nvSpPr>
          <xdr:spPr>
            <a:xfrm>
              <a:off x="8927481" y="2258398"/>
              <a:ext cx="2926080" cy="448661"/>
            </a:xfrm>
            <a:prstGeom prst="rect">
              <a:avLst/>
            </a:prstGeom>
            <a:noFill/>
          </xdr:spPr>
          <xdr:txBody>
            <a:bodyPr wrap="square" lIns="0" rIns="0" rtlCol="0" anchor="b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>
                  <a:solidFill>
                    <a:schemeClr val="accent1"/>
                  </a:solidFill>
                </a:rPr>
                <a:t>02. PAC</a:t>
              </a:r>
            </a:p>
          </xdr:txBody>
        </xdr:sp>
        <xdr:sp macro="" textlink="">
          <xdr:nvSpPr>
            <xdr:cNvPr id="70" name="TextBox 39">
              <a:extLst>
                <a:ext uri="{FF2B5EF4-FFF2-40B4-BE49-F238E27FC236}">
                  <a16:creationId xmlns:a16="http://schemas.microsoft.com/office/drawing/2014/main" id="{E65D6DD4-90FF-C7B2-C36B-B73F17569D4B}"/>
                </a:ext>
              </a:extLst>
            </xdr:cNvPr>
            <xdr:cNvSpPr txBox="1"/>
          </xdr:nvSpPr>
          <xdr:spPr>
            <a:xfrm>
              <a:off x="8927481" y="2646185"/>
              <a:ext cx="2926080" cy="274573"/>
            </a:xfrm>
            <a:prstGeom prst="rect">
              <a:avLst/>
            </a:prstGeom>
            <a:noFill/>
          </xdr:spPr>
          <xdr:txBody>
            <a:bodyPr wrap="square" lIns="0" rIns="0" rtlCol="0" anchor="t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just"/>
              <a:r>
                <a:rPr lang="en-US" sz="900">
                  <a:solidFill>
                    <a:schemeClr val="tx1">
                      <a:lumMod val="65000"/>
                      <a:lumOff val="35000"/>
                    </a:schemeClr>
                  </a:solidFill>
                </a:rPr>
                <a:t>Plan Anual de Compras</a:t>
              </a:r>
            </a:p>
          </xdr:txBody>
        </xdr:sp>
      </xdr:grpSp>
      <xdr:grpSp>
        <xdr:nvGrpSpPr>
          <xdr:cNvPr id="39" name="Group 100">
            <a:extLst>
              <a:ext uri="{FF2B5EF4-FFF2-40B4-BE49-F238E27FC236}">
                <a16:creationId xmlns:a16="http://schemas.microsoft.com/office/drawing/2014/main" id="{F6D2D876-32DF-AFD4-34FE-A555D7FA6A64}"/>
              </a:ext>
            </a:extLst>
          </xdr:cNvPr>
          <xdr:cNvGrpSpPr/>
        </xdr:nvGrpSpPr>
        <xdr:grpSpPr>
          <a:xfrm>
            <a:off x="6695611" y="4760267"/>
            <a:ext cx="2194560" cy="496772"/>
            <a:chOff x="8927481" y="5093038"/>
            <a:chExt cx="2926080" cy="662363"/>
          </a:xfrm>
        </xdr:grpSpPr>
        <xdr:sp macro="" textlink="">
          <xdr:nvSpPr>
            <xdr:cNvPr id="67" name="TextBox 41">
              <a:extLst>
                <a:ext uri="{FF2B5EF4-FFF2-40B4-BE49-F238E27FC236}">
                  <a16:creationId xmlns:a16="http://schemas.microsoft.com/office/drawing/2014/main" id="{D8250050-EA7B-4874-D8FF-394C77D7CB9D}"/>
                </a:ext>
              </a:extLst>
            </xdr:cNvPr>
            <xdr:cNvSpPr txBox="1"/>
          </xdr:nvSpPr>
          <xdr:spPr>
            <a:xfrm>
              <a:off x="8927481" y="5093038"/>
              <a:ext cx="2926080" cy="448661"/>
            </a:xfrm>
            <a:prstGeom prst="rect">
              <a:avLst/>
            </a:prstGeom>
            <a:noFill/>
          </xdr:spPr>
          <xdr:txBody>
            <a:bodyPr wrap="square" lIns="0" rIns="0" rtlCol="0" anchor="b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>
                  <a:solidFill>
                    <a:srgbClr val="FDB713"/>
                  </a:solidFill>
                </a:rPr>
                <a:t>05. PII</a:t>
              </a:r>
            </a:p>
          </xdr:txBody>
        </xdr:sp>
        <xdr:sp macro="" textlink="">
          <xdr:nvSpPr>
            <xdr:cNvPr id="68" name="TextBox 42">
              <a:extLst>
                <a:ext uri="{FF2B5EF4-FFF2-40B4-BE49-F238E27FC236}">
                  <a16:creationId xmlns:a16="http://schemas.microsoft.com/office/drawing/2014/main" id="{720CC0B0-058E-8FBA-AE9B-BFCD7CBDE418}"/>
                </a:ext>
              </a:extLst>
            </xdr:cNvPr>
            <xdr:cNvSpPr txBox="1"/>
          </xdr:nvSpPr>
          <xdr:spPr>
            <a:xfrm>
              <a:off x="8927481" y="5480828"/>
              <a:ext cx="2926080" cy="274573"/>
            </a:xfrm>
            <a:prstGeom prst="rect">
              <a:avLst/>
            </a:prstGeom>
            <a:noFill/>
          </xdr:spPr>
          <xdr:txBody>
            <a:bodyPr wrap="square" lIns="0" rIns="0" rtlCol="0" anchor="t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just"/>
              <a:r>
                <a:rPr lang="en-US" sz="900">
                  <a:solidFill>
                    <a:schemeClr val="tx1">
                      <a:lumMod val="65000"/>
                      <a:lumOff val="35000"/>
                    </a:schemeClr>
                  </a:solidFill>
                </a:rPr>
                <a:t>Plan de Incentivos Institucionales</a:t>
              </a:r>
              <a:endParaRPr lang="en-US" sz="900" i="1">
                <a:solidFill>
                  <a:schemeClr val="tx1">
                    <a:lumMod val="65000"/>
                    <a:lumOff val="35000"/>
                  </a:schemeClr>
                </a:solidFill>
              </a:endParaRPr>
            </a:p>
          </xdr:txBody>
        </xdr:sp>
      </xdr:grpSp>
      <xdr:grpSp>
        <xdr:nvGrpSpPr>
          <xdr:cNvPr id="40" name="Group 92">
            <a:extLst>
              <a:ext uri="{FF2B5EF4-FFF2-40B4-BE49-F238E27FC236}">
                <a16:creationId xmlns:a16="http://schemas.microsoft.com/office/drawing/2014/main" id="{F187E968-A3F5-CE43-0968-59060A00BB72}"/>
              </a:ext>
            </a:extLst>
          </xdr:cNvPr>
          <xdr:cNvGrpSpPr/>
        </xdr:nvGrpSpPr>
        <xdr:grpSpPr>
          <a:xfrm>
            <a:off x="253830" y="2452612"/>
            <a:ext cx="2194560" cy="496772"/>
            <a:chOff x="338440" y="2258398"/>
            <a:chExt cx="2926080" cy="662362"/>
          </a:xfrm>
        </xdr:grpSpPr>
        <xdr:sp macro="" textlink="">
          <xdr:nvSpPr>
            <xdr:cNvPr id="65" name="TextBox 44">
              <a:extLst>
                <a:ext uri="{FF2B5EF4-FFF2-40B4-BE49-F238E27FC236}">
                  <a16:creationId xmlns:a16="http://schemas.microsoft.com/office/drawing/2014/main" id="{D1DC28A8-30D5-46A6-3644-372D02B3147E}"/>
                </a:ext>
              </a:extLst>
            </xdr:cNvPr>
            <xdr:cNvSpPr txBox="1"/>
          </xdr:nvSpPr>
          <xdr:spPr>
            <a:xfrm>
              <a:off x="338440" y="2258398"/>
              <a:ext cx="2926080" cy="448661"/>
            </a:xfrm>
            <a:prstGeom prst="rect">
              <a:avLst/>
            </a:prstGeom>
            <a:noFill/>
          </xdr:spPr>
          <xdr:txBody>
            <a:bodyPr wrap="square" lIns="0" rIns="0" rtlCol="0" anchor="b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r>
                <a:rPr lang="en-US" b="1">
                  <a:solidFill>
                    <a:srgbClr val="FDB713"/>
                  </a:solidFill>
                </a:rPr>
                <a:t>09. PSPI</a:t>
              </a:r>
            </a:p>
          </xdr:txBody>
        </xdr:sp>
        <xdr:sp macro="" textlink="">
          <xdr:nvSpPr>
            <xdr:cNvPr id="66" name="TextBox 45">
              <a:extLst>
                <a:ext uri="{FF2B5EF4-FFF2-40B4-BE49-F238E27FC236}">
                  <a16:creationId xmlns:a16="http://schemas.microsoft.com/office/drawing/2014/main" id="{E166B398-01B6-7F9E-B4D1-FCCC078B8B3B}"/>
                </a:ext>
              </a:extLst>
            </xdr:cNvPr>
            <xdr:cNvSpPr txBox="1"/>
          </xdr:nvSpPr>
          <xdr:spPr>
            <a:xfrm>
              <a:off x="338440" y="2646187"/>
              <a:ext cx="2926080" cy="274573"/>
            </a:xfrm>
            <a:prstGeom prst="rect">
              <a:avLst/>
            </a:prstGeom>
            <a:noFill/>
          </xdr:spPr>
          <xdr:txBody>
            <a:bodyPr wrap="square" lIns="0" rIns="0" rtlCol="0" anchor="t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r>
                <a:rPr lang="en-US" sz="900">
                  <a:solidFill>
                    <a:schemeClr val="tx1">
                      <a:lumMod val="65000"/>
                      <a:lumOff val="35000"/>
                    </a:schemeClr>
                  </a:solidFill>
                </a:rPr>
                <a:t>Plan de Seguridad y Privacidad de la Información</a:t>
              </a:r>
            </a:p>
          </xdr:txBody>
        </xdr:sp>
      </xdr:grpSp>
      <xdr:grpSp>
        <xdr:nvGrpSpPr>
          <xdr:cNvPr id="41" name="Group 95">
            <a:extLst>
              <a:ext uri="{FF2B5EF4-FFF2-40B4-BE49-F238E27FC236}">
                <a16:creationId xmlns:a16="http://schemas.microsoft.com/office/drawing/2014/main" id="{EB8ADE94-4BCF-3684-734F-EA3360219841}"/>
              </a:ext>
            </a:extLst>
          </xdr:cNvPr>
          <xdr:cNvGrpSpPr/>
        </xdr:nvGrpSpPr>
        <xdr:grpSpPr>
          <a:xfrm>
            <a:off x="253830" y="4760275"/>
            <a:ext cx="2194560" cy="621169"/>
            <a:chOff x="338440" y="5093038"/>
            <a:chExt cx="2926080" cy="828224"/>
          </a:xfrm>
        </xdr:grpSpPr>
        <xdr:sp macro="" textlink="">
          <xdr:nvSpPr>
            <xdr:cNvPr id="63" name="TextBox 71">
              <a:extLst>
                <a:ext uri="{FF2B5EF4-FFF2-40B4-BE49-F238E27FC236}">
                  <a16:creationId xmlns:a16="http://schemas.microsoft.com/office/drawing/2014/main" id="{2959F3CA-3EF6-7020-89D2-9776CDAA7F69}"/>
                </a:ext>
              </a:extLst>
            </xdr:cNvPr>
            <xdr:cNvSpPr txBox="1"/>
          </xdr:nvSpPr>
          <xdr:spPr>
            <a:xfrm>
              <a:off x="338440" y="5093038"/>
              <a:ext cx="2926080" cy="448661"/>
            </a:xfrm>
            <a:prstGeom prst="rect">
              <a:avLst/>
            </a:prstGeom>
            <a:noFill/>
          </xdr:spPr>
          <xdr:txBody>
            <a:bodyPr wrap="square" lIns="0" rIns="0" rtlCol="0" anchor="b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r>
                <a:rPr lang="en-US" b="1">
                  <a:solidFill>
                    <a:srgbClr val="458BCA"/>
                  </a:solidFill>
                </a:rPr>
                <a:t>06. PSST</a:t>
              </a:r>
            </a:p>
          </xdr:txBody>
        </xdr:sp>
        <xdr:sp macro="" textlink="">
          <xdr:nvSpPr>
            <xdr:cNvPr id="64" name="TextBox 72">
              <a:extLst>
                <a:ext uri="{FF2B5EF4-FFF2-40B4-BE49-F238E27FC236}">
                  <a16:creationId xmlns:a16="http://schemas.microsoft.com/office/drawing/2014/main" id="{C4373067-7C12-D756-C2B0-043E4E2A48B9}"/>
                </a:ext>
              </a:extLst>
            </xdr:cNvPr>
            <xdr:cNvSpPr txBox="1"/>
          </xdr:nvSpPr>
          <xdr:spPr>
            <a:xfrm>
              <a:off x="338440" y="5480827"/>
              <a:ext cx="2926080" cy="440435"/>
            </a:xfrm>
            <a:prstGeom prst="rect">
              <a:avLst/>
            </a:prstGeom>
            <a:noFill/>
          </xdr:spPr>
          <xdr:txBody>
            <a:bodyPr wrap="square" lIns="0" rIns="0" rtlCol="0" anchor="t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r>
                <a:rPr lang="en-US" sz="900">
                  <a:solidFill>
                    <a:schemeClr val="tx1">
                      <a:lumMod val="65000"/>
                      <a:lumOff val="35000"/>
                    </a:schemeClr>
                  </a:solidFill>
                </a:rPr>
                <a:t>Plan de Trabajo Anual en Seguridad y Salud en el Trabajo</a:t>
              </a:r>
            </a:p>
          </xdr:txBody>
        </xdr:sp>
      </xdr:grpSp>
      <xdr:grpSp>
        <xdr:nvGrpSpPr>
          <xdr:cNvPr id="42" name="Group 96">
            <a:extLst>
              <a:ext uri="{FF2B5EF4-FFF2-40B4-BE49-F238E27FC236}">
                <a16:creationId xmlns:a16="http://schemas.microsoft.com/office/drawing/2014/main" id="{DBA6A4C1-42C3-E246-DC50-636272B0E549}"/>
              </a:ext>
            </a:extLst>
          </xdr:cNvPr>
          <xdr:cNvGrpSpPr/>
        </xdr:nvGrpSpPr>
        <xdr:grpSpPr>
          <a:xfrm>
            <a:off x="6695611" y="1683392"/>
            <a:ext cx="2194560" cy="496770"/>
            <a:chOff x="8927481" y="1313518"/>
            <a:chExt cx="2926080" cy="662360"/>
          </a:xfrm>
        </xdr:grpSpPr>
        <xdr:sp macro="" textlink="">
          <xdr:nvSpPr>
            <xdr:cNvPr id="61" name="TextBox 74">
              <a:extLst>
                <a:ext uri="{FF2B5EF4-FFF2-40B4-BE49-F238E27FC236}">
                  <a16:creationId xmlns:a16="http://schemas.microsoft.com/office/drawing/2014/main" id="{8DB7B9F3-1766-AF34-0179-8651A67A4E3B}"/>
                </a:ext>
              </a:extLst>
            </xdr:cNvPr>
            <xdr:cNvSpPr txBox="1"/>
          </xdr:nvSpPr>
          <xdr:spPr>
            <a:xfrm>
              <a:off x="8927481" y="1313518"/>
              <a:ext cx="2926080" cy="448661"/>
            </a:xfrm>
            <a:prstGeom prst="rect">
              <a:avLst/>
            </a:prstGeom>
            <a:noFill/>
          </xdr:spPr>
          <xdr:txBody>
            <a:bodyPr wrap="square" lIns="0" rIns="0" rtlCol="0" anchor="b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>
                  <a:solidFill>
                    <a:srgbClr val="FDB713"/>
                  </a:solidFill>
                </a:rPr>
                <a:t>01. PINAR</a:t>
              </a:r>
            </a:p>
          </xdr:txBody>
        </xdr:sp>
        <xdr:sp macro="" textlink="">
          <xdr:nvSpPr>
            <xdr:cNvPr id="62" name="TextBox 75">
              <a:extLst>
                <a:ext uri="{FF2B5EF4-FFF2-40B4-BE49-F238E27FC236}">
                  <a16:creationId xmlns:a16="http://schemas.microsoft.com/office/drawing/2014/main" id="{12DD58DF-2908-2797-1701-21042C6024CE}"/>
                </a:ext>
              </a:extLst>
            </xdr:cNvPr>
            <xdr:cNvSpPr txBox="1"/>
          </xdr:nvSpPr>
          <xdr:spPr>
            <a:xfrm>
              <a:off x="8927481" y="1701305"/>
              <a:ext cx="2926080" cy="274573"/>
            </a:xfrm>
            <a:prstGeom prst="rect">
              <a:avLst/>
            </a:prstGeom>
            <a:noFill/>
          </xdr:spPr>
          <xdr:txBody>
            <a:bodyPr wrap="square" lIns="0" rIns="0" rtlCol="0" anchor="t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just"/>
              <a:r>
                <a:rPr lang="en-US" sz="900">
                  <a:solidFill>
                    <a:schemeClr val="tx1">
                      <a:lumMod val="65000"/>
                      <a:lumOff val="35000"/>
                    </a:schemeClr>
                  </a:solidFill>
                </a:rPr>
                <a:t>Plan Institucional de Archivos</a:t>
              </a:r>
            </a:p>
          </xdr:txBody>
        </xdr:sp>
      </xdr:grpSp>
      <xdr:grpSp>
        <xdr:nvGrpSpPr>
          <xdr:cNvPr id="43" name="Group 91">
            <a:extLst>
              <a:ext uri="{FF2B5EF4-FFF2-40B4-BE49-F238E27FC236}">
                <a16:creationId xmlns:a16="http://schemas.microsoft.com/office/drawing/2014/main" id="{3A2B461E-A823-9407-BF56-50C0B5265C53}"/>
              </a:ext>
            </a:extLst>
          </xdr:cNvPr>
          <xdr:cNvGrpSpPr/>
        </xdr:nvGrpSpPr>
        <xdr:grpSpPr>
          <a:xfrm>
            <a:off x="253830" y="1683392"/>
            <a:ext cx="2194560" cy="496770"/>
            <a:chOff x="338440" y="1313518"/>
            <a:chExt cx="2926080" cy="662360"/>
          </a:xfrm>
        </xdr:grpSpPr>
        <xdr:sp macro="" textlink="">
          <xdr:nvSpPr>
            <xdr:cNvPr id="59" name="TextBox 77">
              <a:extLst>
                <a:ext uri="{FF2B5EF4-FFF2-40B4-BE49-F238E27FC236}">
                  <a16:creationId xmlns:a16="http://schemas.microsoft.com/office/drawing/2014/main" id="{0DD31C63-1748-DE48-6149-DCF30C3BA658}"/>
                </a:ext>
              </a:extLst>
            </xdr:cNvPr>
            <xdr:cNvSpPr txBox="1"/>
          </xdr:nvSpPr>
          <xdr:spPr>
            <a:xfrm>
              <a:off x="338440" y="1313518"/>
              <a:ext cx="2926080" cy="448661"/>
            </a:xfrm>
            <a:prstGeom prst="rect">
              <a:avLst/>
            </a:prstGeom>
            <a:noFill/>
          </xdr:spPr>
          <xdr:txBody>
            <a:bodyPr wrap="square" lIns="0" rIns="0" rtlCol="0" anchor="b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r>
                <a:rPr lang="en-US" b="1">
                  <a:solidFill>
                    <a:srgbClr val="5E4738"/>
                  </a:solidFill>
                </a:rPr>
                <a:t>10. PTEP</a:t>
              </a:r>
            </a:p>
          </xdr:txBody>
        </xdr:sp>
        <xdr:sp macro="" textlink="">
          <xdr:nvSpPr>
            <xdr:cNvPr id="60" name="TextBox 78">
              <a:extLst>
                <a:ext uri="{FF2B5EF4-FFF2-40B4-BE49-F238E27FC236}">
                  <a16:creationId xmlns:a16="http://schemas.microsoft.com/office/drawing/2014/main" id="{9723BABD-D654-A7AE-537B-6F2581C0B36B}"/>
                </a:ext>
              </a:extLst>
            </xdr:cNvPr>
            <xdr:cNvSpPr txBox="1"/>
          </xdr:nvSpPr>
          <xdr:spPr>
            <a:xfrm>
              <a:off x="338440" y="1701305"/>
              <a:ext cx="2926080" cy="274573"/>
            </a:xfrm>
            <a:prstGeom prst="rect">
              <a:avLst/>
            </a:prstGeom>
            <a:noFill/>
          </xdr:spPr>
          <xdr:txBody>
            <a:bodyPr wrap="square" lIns="0" rIns="0" rtlCol="0" anchor="t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r>
                <a:rPr lang="en-US" sz="900">
                  <a:solidFill>
                    <a:schemeClr val="tx1">
                      <a:lumMod val="65000"/>
                      <a:lumOff val="35000"/>
                    </a:schemeClr>
                  </a:solidFill>
                </a:rPr>
                <a:t>Plan de Transparencia y Etica Pública</a:t>
              </a:r>
            </a:p>
          </xdr:txBody>
        </xdr:sp>
      </xdr:grpSp>
      <xdr:grpSp>
        <xdr:nvGrpSpPr>
          <xdr:cNvPr id="44" name="Group 93">
            <a:extLst>
              <a:ext uri="{FF2B5EF4-FFF2-40B4-BE49-F238E27FC236}">
                <a16:creationId xmlns:a16="http://schemas.microsoft.com/office/drawing/2014/main" id="{8BDFBE2D-5255-3D94-E55A-05D28FCD514F}"/>
              </a:ext>
            </a:extLst>
          </xdr:cNvPr>
          <xdr:cNvGrpSpPr/>
        </xdr:nvGrpSpPr>
        <xdr:grpSpPr>
          <a:xfrm>
            <a:off x="254342" y="3221828"/>
            <a:ext cx="2194560" cy="621168"/>
            <a:chOff x="339123" y="3203278"/>
            <a:chExt cx="2926080" cy="828225"/>
          </a:xfrm>
        </xdr:grpSpPr>
        <xdr:sp macro="" textlink="">
          <xdr:nvSpPr>
            <xdr:cNvPr id="57" name="TextBox 80">
              <a:extLst>
                <a:ext uri="{FF2B5EF4-FFF2-40B4-BE49-F238E27FC236}">
                  <a16:creationId xmlns:a16="http://schemas.microsoft.com/office/drawing/2014/main" id="{F81DDEBB-AAF4-D36E-FFFE-0240A1E3859A}"/>
                </a:ext>
              </a:extLst>
            </xdr:cNvPr>
            <xdr:cNvSpPr txBox="1"/>
          </xdr:nvSpPr>
          <xdr:spPr>
            <a:xfrm>
              <a:off x="339123" y="3203278"/>
              <a:ext cx="2926080" cy="448661"/>
            </a:xfrm>
            <a:prstGeom prst="rect">
              <a:avLst/>
            </a:prstGeom>
            <a:noFill/>
          </xdr:spPr>
          <xdr:txBody>
            <a:bodyPr wrap="square" lIns="0" rIns="0" rtlCol="0" anchor="b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r>
                <a:rPr lang="en-US" b="1">
                  <a:solidFill>
                    <a:srgbClr val="5E4738"/>
                  </a:solidFill>
                </a:rPr>
                <a:t>08. PTSI</a:t>
              </a:r>
            </a:p>
          </xdr:txBody>
        </xdr:sp>
        <xdr:sp macro="" textlink="">
          <xdr:nvSpPr>
            <xdr:cNvPr id="58" name="TextBox 81">
              <a:extLst>
                <a:ext uri="{FF2B5EF4-FFF2-40B4-BE49-F238E27FC236}">
                  <a16:creationId xmlns:a16="http://schemas.microsoft.com/office/drawing/2014/main" id="{11DA6DBF-E7E1-33A9-955F-CCFBD7450A7C}"/>
                </a:ext>
              </a:extLst>
            </xdr:cNvPr>
            <xdr:cNvSpPr txBox="1"/>
          </xdr:nvSpPr>
          <xdr:spPr>
            <a:xfrm>
              <a:off x="339123" y="3591068"/>
              <a:ext cx="2926080" cy="440435"/>
            </a:xfrm>
            <a:prstGeom prst="rect">
              <a:avLst/>
            </a:prstGeom>
            <a:noFill/>
          </xdr:spPr>
          <xdr:txBody>
            <a:bodyPr wrap="square" lIns="0" rIns="0" rtlCol="0" anchor="t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r>
                <a:rPr lang="en-US" sz="900">
                  <a:solidFill>
                    <a:schemeClr val="tx1">
                      <a:lumMod val="65000"/>
                      <a:lumOff val="35000"/>
                    </a:schemeClr>
                  </a:solidFill>
                </a:rPr>
                <a:t>Plan de Tratamiento de Riesgos de Seguridad y Privacidad de la Información</a:t>
              </a:r>
            </a:p>
          </xdr:txBody>
        </xdr:sp>
      </xdr:grpSp>
      <xdr:grpSp>
        <xdr:nvGrpSpPr>
          <xdr:cNvPr id="45" name="Group 98">
            <a:extLst>
              <a:ext uri="{FF2B5EF4-FFF2-40B4-BE49-F238E27FC236}">
                <a16:creationId xmlns:a16="http://schemas.microsoft.com/office/drawing/2014/main" id="{DB4FF541-BF08-A341-6D0E-084395C5BCF5}"/>
              </a:ext>
            </a:extLst>
          </xdr:cNvPr>
          <xdr:cNvGrpSpPr/>
        </xdr:nvGrpSpPr>
        <xdr:grpSpPr>
          <a:xfrm>
            <a:off x="6704153" y="3221835"/>
            <a:ext cx="2194560" cy="496772"/>
            <a:chOff x="8938871" y="3203278"/>
            <a:chExt cx="2926080" cy="662362"/>
          </a:xfrm>
        </xdr:grpSpPr>
        <xdr:sp macro="" textlink="">
          <xdr:nvSpPr>
            <xdr:cNvPr id="55" name="TextBox 83">
              <a:extLst>
                <a:ext uri="{FF2B5EF4-FFF2-40B4-BE49-F238E27FC236}">
                  <a16:creationId xmlns:a16="http://schemas.microsoft.com/office/drawing/2014/main" id="{55226285-9AEA-7527-6A98-9607AA2A278B}"/>
                </a:ext>
              </a:extLst>
            </xdr:cNvPr>
            <xdr:cNvSpPr txBox="1"/>
          </xdr:nvSpPr>
          <xdr:spPr>
            <a:xfrm>
              <a:off x="8938871" y="3203278"/>
              <a:ext cx="2926080" cy="448661"/>
            </a:xfrm>
            <a:prstGeom prst="rect">
              <a:avLst/>
            </a:prstGeom>
            <a:noFill/>
          </xdr:spPr>
          <xdr:txBody>
            <a:bodyPr wrap="square" lIns="0" rIns="0" rtlCol="0" anchor="b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>
                  <a:solidFill>
                    <a:srgbClr val="57BA47"/>
                  </a:solidFill>
                </a:rPr>
                <a:t>03. PETH</a:t>
              </a:r>
            </a:p>
          </xdr:txBody>
        </xdr:sp>
        <xdr:sp macro="" textlink="">
          <xdr:nvSpPr>
            <xdr:cNvPr id="56" name="TextBox 84">
              <a:extLst>
                <a:ext uri="{FF2B5EF4-FFF2-40B4-BE49-F238E27FC236}">
                  <a16:creationId xmlns:a16="http://schemas.microsoft.com/office/drawing/2014/main" id="{092571FC-B859-21BF-6442-FAB018AAB6D9}"/>
                </a:ext>
              </a:extLst>
            </xdr:cNvPr>
            <xdr:cNvSpPr txBox="1"/>
          </xdr:nvSpPr>
          <xdr:spPr>
            <a:xfrm>
              <a:off x="8938871" y="3591067"/>
              <a:ext cx="2926080" cy="274573"/>
            </a:xfrm>
            <a:prstGeom prst="rect">
              <a:avLst/>
            </a:prstGeom>
            <a:noFill/>
          </xdr:spPr>
          <xdr:txBody>
            <a:bodyPr wrap="square" lIns="0" rIns="0" rtlCol="0" anchor="t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just"/>
              <a:r>
                <a:rPr lang="en-US" sz="900">
                  <a:solidFill>
                    <a:schemeClr val="tx1">
                      <a:lumMod val="65000"/>
                      <a:lumOff val="35000"/>
                    </a:schemeClr>
                  </a:solidFill>
                </a:rPr>
                <a:t>Plan Estratégico de Talento Humano</a:t>
              </a:r>
            </a:p>
          </xdr:txBody>
        </xdr:sp>
      </xdr:grpSp>
      <xdr:grpSp>
        <xdr:nvGrpSpPr>
          <xdr:cNvPr id="46" name="Group 94">
            <a:extLst>
              <a:ext uri="{FF2B5EF4-FFF2-40B4-BE49-F238E27FC236}">
                <a16:creationId xmlns:a16="http://schemas.microsoft.com/office/drawing/2014/main" id="{7F59D104-D809-6108-F8C7-6D3A2B7BE98B}"/>
              </a:ext>
            </a:extLst>
          </xdr:cNvPr>
          <xdr:cNvGrpSpPr/>
        </xdr:nvGrpSpPr>
        <xdr:grpSpPr>
          <a:xfrm>
            <a:off x="253830" y="3991051"/>
            <a:ext cx="2194560" cy="621168"/>
            <a:chOff x="338440" y="4148158"/>
            <a:chExt cx="2926080" cy="828224"/>
          </a:xfrm>
        </xdr:grpSpPr>
        <xdr:sp macro="" textlink="">
          <xdr:nvSpPr>
            <xdr:cNvPr id="53" name="TextBox 86">
              <a:extLst>
                <a:ext uri="{FF2B5EF4-FFF2-40B4-BE49-F238E27FC236}">
                  <a16:creationId xmlns:a16="http://schemas.microsoft.com/office/drawing/2014/main" id="{A99BC3CE-F297-FBB5-88D5-FF44F20C9EB2}"/>
                </a:ext>
              </a:extLst>
            </xdr:cNvPr>
            <xdr:cNvSpPr txBox="1"/>
          </xdr:nvSpPr>
          <xdr:spPr>
            <a:xfrm>
              <a:off x="338440" y="4148158"/>
              <a:ext cx="2926080" cy="448661"/>
            </a:xfrm>
            <a:prstGeom prst="rect">
              <a:avLst/>
            </a:prstGeom>
            <a:noFill/>
          </xdr:spPr>
          <xdr:txBody>
            <a:bodyPr wrap="square" lIns="0" rIns="0" rtlCol="0" anchor="b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r>
                <a:rPr lang="en-US" b="1">
                  <a:solidFill>
                    <a:srgbClr val="57BA47"/>
                  </a:solidFill>
                </a:rPr>
                <a:t>07. PETI </a:t>
              </a:r>
            </a:p>
          </xdr:txBody>
        </xdr:sp>
        <xdr:sp macro="" textlink="">
          <xdr:nvSpPr>
            <xdr:cNvPr id="54" name="TextBox 87">
              <a:extLst>
                <a:ext uri="{FF2B5EF4-FFF2-40B4-BE49-F238E27FC236}">
                  <a16:creationId xmlns:a16="http://schemas.microsoft.com/office/drawing/2014/main" id="{EEF88727-36BC-26FF-43B3-BB19F9A9DDDE}"/>
                </a:ext>
              </a:extLst>
            </xdr:cNvPr>
            <xdr:cNvSpPr txBox="1"/>
          </xdr:nvSpPr>
          <xdr:spPr>
            <a:xfrm>
              <a:off x="338440" y="4535947"/>
              <a:ext cx="2926080" cy="440435"/>
            </a:xfrm>
            <a:prstGeom prst="rect">
              <a:avLst/>
            </a:prstGeom>
            <a:noFill/>
          </xdr:spPr>
          <xdr:txBody>
            <a:bodyPr wrap="square" lIns="0" rIns="0" rtlCol="0" anchor="t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r"/>
              <a:r>
                <a:rPr lang="en-US" sz="900">
                  <a:solidFill>
                    <a:schemeClr val="tx1">
                      <a:lumMod val="65000"/>
                      <a:lumOff val="35000"/>
                    </a:schemeClr>
                  </a:solidFill>
                </a:rPr>
                <a:t>Plan Estratégico de Tecnologías de la Información y las Comunicaciones</a:t>
              </a:r>
            </a:p>
          </xdr:txBody>
        </xdr:sp>
      </xdr:grpSp>
      <xdr:grpSp>
        <xdr:nvGrpSpPr>
          <xdr:cNvPr id="47" name="Group 99">
            <a:extLst>
              <a:ext uri="{FF2B5EF4-FFF2-40B4-BE49-F238E27FC236}">
                <a16:creationId xmlns:a16="http://schemas.microsoft.com/office/drawing/2014/main" id="{313E0853-25D4-7F67-9CF0-CB298F6C8045}"/>
              </a:ext>
            </a:extLst>
          </xdr:cNvPr>
          <xdr:cNvGrpSpPr/>
        </xdr:nvGrpSpPr>
        <xdr:grpSpPr>
          <a:xfrm>
            <a:off x="6695611" y="3991051"/>
            <a:ext cx="2194560" cy="496770"/>
            <a:chOff x="8927481" y="4148158"/>
            <a:chExt cx="2926080" cy="662360"/>
          </a:xfrm>
        </xdr:grpSpPr>
        <xdr:sp macro="" textlink="">
          <xdr:nvSpPr>
            <xdr:cNvPr id="51" name="TextBox 89">
              <a:extLst>
                <a:ext uri="{FF2B5EF4-FFF2-40B4-BE49-F238E27FC236}">
                  <a16:creationId xmlns:a16="http://schemas.microsoft.com/office/drawing/2014/main" id="{A05702C5-3C5E-557C-F593-E0A491D97D43}"/>
                </a:ext>
              </a:extLst>
            </xdr:cNvPr>
            <xdr:cNvSpPr txBox="1"/>
          </xdr:nvSpPr>
          <xdr:spPr>
            <a:xfrm>
              <a:off x="8927481" y="4148158"/>
              <a:ext cx="2926080" cy="448661"/>
            </a:xfrm>
            <a:prstGeom prst="rect">
              <a:avLst/>
            </a:prstGeom>
            <a:noFill/>
          </xdr:spPr>
          <xdr:txBody>
            <a:bodyPr wrap="square" lIns="0" rIns="0" rtlCol="0" anchor="b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r>
                <a:rPr lang="en-US" b="1">
                  <a:solidFill>
                    <a:srgbClr val="5E4738"/>
                  </a:solidFill>
                </a:rPr>
                <a:t>04. PIC</a:t>
              </a:r>
            </a:p>
          </xdr:txBody>
        </xdr:sp>
        <xdr:sp macro="" textlink="">
          <xdr:nvSpPr>
            <xdr:cNvPr id="52" name="TextBox 90">
              <a:extLst>
                <a:ext uri="{FF2B5EF4-FFF2-40B4-BE49-F238E27FC236}">
                  <a16:creationId xmlns:a16="http://schemas.microsoft.com/office/drawing/2014/main" id="{5B989314-FD7D-F6A6-704E-207745533AC7}"/>
                </a:ext>
              </a:extLst>
            </xdr:cNvPr>
            <xdr:cNvSpPr txBox="1"/>
          </xdr:nvSpPr>
          <xdr:spPr>
            <a:xfrm>
              <a:off x="8927481" y="4535945"/>
              <a:ext cx="2926080" cy="274573"/>
            </a:xfrm>
            <a:prstGeom prst="rect">
              <a:avLst/>
            </a:prstGeom>
            <a:noFill/>
          </xdr:spPr>
          <xdr:txBody>
            <a:bodyPr wrap="square" lIns="0" rIns="0" rtlCol="0" anchor="t"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just"/>
              <a:r>
                <a:rPr lang="en-US" sz="900">
                  <a:solidFill>
                    <a:schemeClr val="tx1">
                      <a:lumMod val="65000"/>
                      <a:lumOff val="35000"/>
                    </a:schemeClr>
                  </a:solidFill>
                </a:rPr>
                <a:t>Plan Institucional de Capacitación</a:t>
              </a:r>
            </a:p>
          </xdr:txBody>
        </xdr:sp>
      </xdr:grpSp>
      <xdr:sp macro="" textlink="">
        <xdr:nvSpPr>
          <xdr:cNvPr id="49" name="TextBox 10">
            <a:extLst>
              <a:ext uri="{FF2B5EF4-FFF2-40B4-BE49-F238E27FC236}">
                <a16:creationId xmlns:a16="http://schemas.microsoft.com/office/drawing/2014/main" id="{C0770259-A6D6-5685-1B83-278134876DC5}"/>
              </a:ext>
            </a:extLst>
          </xdr:cNvPr>
          <xdr:cNvSpPr txBox="1"/>
        </xdr:nvSpPr>
        <xdr:spPr>
          <a:xfrm>
            <a:off x="3489053" y="2521384"/>
            <a:ext cx="2153376" cy="2151844"/>
          </a:xfrm>
          <a:prstGeom prst="rect">
            <a:avLst/>
          </a:prstGeom>
          <a:noFill/>
        </xdr:spPr>
        <xdr:txBody>
          <a:bodyPr wrap="square" lIns="0" rIns="0" rtlCol="0" anchor="b"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r>
              <a:rPr lang="en-US" b="1">
                <a:solidFill>
                  <a:srgbClr val="5E4738"/>
                </a:solidFill>
              </a:rPr>
              <a:t>Integración Planes Institucionales</a:t>
            </a:r>
          </a:p>
          <a:p>
            <a:pPr algn="ctr"/>
            <a:endParaRPr lang="en-US" b="1">
              <a:solidFill>
                <a:srgbClr val="5E4738"/>
              </a:solidFill>
            </a:endParaRPr>
          </a:p>
          <a:p>
            <a:pPr algn="ctr"/>
            <a:endParaRPr lang="en-US" b="1">
              <a:solidFill>
                <a:srgbClr val="5E4738"/>
              </a:solidFill>
            </a:endParaRPr>
          </a:p>
          <a:p>
            <a:pPr algn="ctr"/>
            <a:endParaRPr lang="en-US" b="1">
              <a:solidFill>
                <a:srgbClr val="5E4738"/>
              </a:solidFill>
            </a:endParaRPr>
          </a:p>
          <a:p>
            <a:pPr algn="ctr"/>
            <a:r>
              <a:rPr lang="en-US" sz="1400" b="1">
                <a:solidFill>
                  <a:srgbClr val="5E4738"/>
                </a:solidFill>
              </a:rPr>
              <a:t>Vicepresidencia</a:t>
            </a:r>
            <a:r>
              <a:rPr lang="en-US" sz="1400" b="1" baseline="0">
                <a:solidFill>
                  <a:srgbClr val="5E4738"/>
                </a:solidFill>
              </a:rPr>
              <a:t> Ejecutiva</a:t>
            </a:r>
          </a:p>
          <a:p>
            <a:pPr algn="ctr"/>
            <a:r>
              <a:rPr lang="en-US" sz="1400" b="1" i="1" baseline="0">
                <a:solidFill>
                  <a:srgbClr val="5E4738"/>
                </a:solidFill>
              </a:rPr>
              <a:t>Gerencia Estrategia y Sostenibilidad</a:t>
            </a:r>
            <a:endParaRPr lang="en-US" sz="1400" b="1" i="1">
              <a:solidFill>
                <a:srgbClr val="5E4738"/>
              </a:solidFill>
            </a:endParaRPr>
          </a:p>
          <a:p>
            <a:pPr algn="ctr"/>
            <a:r>
              <a:rPr lang="en-US" b="1">
                <a:solidFill>
                  <a:srgbClr val="5E4738"/>
                </a:solidFill>
              </a:rPr>
              <a:t> </a:t>
            </a:r>
          </a:p>
        </xdr:txBody>
      </xdr:sp>
    </xdr:grpSp>
    <xdr:clientData/>
  </xdr:twoCellAnchor>
  <xdr:twoCellAnchor editAs="oneCell">
    <xdr:from>
      <xdr:col>3</xdr:col>
      <xdr:colOff>957580</xdr:colOff>
      <xdr:row>9</xdr:row>
      <xdr:rowOff>151131</xdr:rowOff>
    </xdr:from>
    <xdr:to>
      <xdr:col>5</xdr:col>
      <xdr:colOff>279400</xdr:colOff>
      <xdr:row>11</xdr:row>
      <xdr:rowOff>178273</xdr:rowOff>
    </xdr:to>
    <xdr:pic>
      <xdr:nvPicPr>
        <xdr:cNvPr id="5" name="Gráfico 41">
          <a:extLst>
            <a:ext uri="{FF2B5EF4-FFF2-40B4-BE49-F238E27FC236}">
              <a16:creationId xmlns:a16="http://schemas.microsoft.com/office/drawing/2014/main" id="{DEE22016-5126-4B04-95D0-B02F941F07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>
          <a:extLst>
            <a:ext uri="{96DAC541-7B7A-43D3-8B79-37D633B846F1}">
              <asvg:svgBlip xmlns:asvg="http://schemas.microsoft.com/office/drawing/2016/SVG/main" r:embed="rId32"/>
            </a:ext>
          </a:extLst>
        </a:blip>
        <a:stretch>
          <a:fillRect/>
        </a:stretch>
      </xdr:blipFill>
      <xdr:spPr>
        <a:xfrm>
          <a:off x="4653280" y="2024381"/>
          <a:ext cx="1785620" cy="497041"/>
        </a:xfrm>
        <a:prstGeom prst="rect">
          <a:avLst/>
        </a:prstGeom>
      </xdr:spPr>
    </xdr:pic>
    <xdr:clientData/>
  </xdr:twoCellAnchor>
  <xdr:twoCellAnchor editAs="oneCell">
    <xdr:from>
      <xdr:col>1</xdr:col>
      <xdr:colOff>994832</xdr:colOff>
      <xdr:row>35</xdr:row>
      <xdr:rowOff>63500</xdr:rowOff>
    </xdr:from>
    <xdr:to>
      <xdr:col>7</xdr:col>
      <xdr:colOff>263071</xdr:colOff>
      <xdr:row>46</xdr:row>
      <xdr:rowOff>15419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33E4A3A-C5FF-EEE9-D93F-B97CF67AD7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2228546" y="7574643"/>
          <a:ext cx="6670525" cy="1947634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200025</xdr:colOff>
      <xdr:row>0</xdr:row>
      <xdr:rowOff>180975</xdr:rowOff>
    </xdr:from>
    <xdr:to>
      <xdr:col>7</xdr:col>
      <xdr:colOff>876300</xdr:colOff>
      <xdr:row>2</xdr:row>
      <xdr:rowOff>66675</xdr:rowOff>
    </xdr:to>
    <xdr:pic>
      <xdr:nvPicPr>
        <xdr:cNvPr id="5" name="Gráfico 4" descr="Reunión en línea con rellen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78C6BD9-9707-4264-B284-0AAC47F9D2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0972800" y="180975"/>
          <a:ext cx="676275" cy="676275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1</xdr:row>
      <xdr:rowOff>38100</xdr:rowOff>
    </xdr:from>
    <xdr:to>
      <xdr:col>1</xdr:col>
      <xdr:colOff>1945005</xdr:colOff>
      <xdr:row>1</xdr:row>
      <xdr:rowOff>522441</xdr:rowOff>
    </xdr:to>
    <xdr:pic>
      <xdr:nvPicPr>
        <xdr:cNvPr id="2" name="Gráfico 41">
          <a:extLst>
            <a:ext uri="{FF2B5EF4-FFF2-40B4-BE49-F238E27FC236}">
              <a16:creationId xmlns:a16="http://schemas.microsoft.com/office/drawing/2014/main" id="{C8B84DB4-1BEA-44EF-96C7-0F2412F135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600075" y="276225"/>
          <a:ext cx="1744980" cy="48434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1019175</xdr:colOff>
      <xdr:row>0</xdr:row>
      <xdr:rowOff>180975</xdr:rowOff>
    </xdr:from>
    <xdr:to>
      <xdr:col>8</xdr:col>
      <xdr:colOff>673893</xdr:colOff>
      <xdr:row>2</xdr:row>
      <xdr:rowOff>66675</xdr:rowOff>
    </xdr:to>
    <xdr:pic>
      <xdr:nvPicPr>
        <xdr:cNvPr id="4" name="Gráfico 3" descr="Reunión en línea con rellen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7260A23-1E95-4BA6-A534-955D7FD1BB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1249025" y="180975"/>
          <a:ext cx="692944" cy="676275"/>
        </a:xfrm>
        <a:prstGeom prst="rect">
          <a:avLst/>
        </a:prstGeom>
      </xdr:spPr>
    </xdr:pic>
    <xdr:clientData/>
  </xdr:twoCellAnchor>
  <xdr:twoCellAnchor editAs="oneCell">
    <xdr:from>
      <xdr:col>0</xdr:col>
      <xdr:colOff>371475</xdr:colOff>
      <xdr:row>1</xdr:row>
      <xdr:rowOff>28575</xdr:rowOff>
    </xdr:from>
    <xdr:to>
      <xdr:col>1</xdr:col>
      <xdr:colOff>1716405</xdr:colOff>
      <xdr:row>1</xdr:row>
      <xdr:rowOff>512916</xdr:rowOff>
    </xdr:to>
    <xdr:pic>
      <xdr:nvPicPr>
        <xdr:cNvPr id="5" name="Gráfico 41">
          <a:extLst>
            <a:ext uri="{FF2B5EF4-FFF2-40B4-BE49-F238E27FC236}">
              <a16:creationId xmlns:a16="http://schemas.microsoft.com/office/drawing/2014/main" id="{EF61D5BB-199B-4D55-98C4-856058163B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371475" y="266700"/>
          <a:ext cx="1744980" cy="484341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66675</xdr:colOff>
      <xdr:row>0</xdr:row>
      <xdr:rowOff>152400</xdr:rowOff>
    </xdr:from>
    <xdr:ext cx="676275" cy="676275"/>
    <xdr:pic>
      <xdr:nvPicPr>
        <xdr:cNvPr id="2" name="Gráfico 2" descr="Reunión en línea con rellen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3868297-ABB8-40C1-9539-0E6B063604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0067925" y="152400"/>
          <a:ext cx="676275" cy="676275"/>
        </a:xfrm>
        <a:prstGeom prst="rect">
          <a:avLst/>
        </a:prstGeom>
      </xdr:spPr>
    </xdr:pic>
    <xdr:clientData/>
  </xdr:oneCellAnchor>
  <xdr:twoCellAnchor editAs="oneCell">
    <xdr:from>
      <xdr:col>1</xdr:col>
      <xdr:colOff>419100</xdr:colOff>
      <xdr:row>1</xdr:row>
      <xdr:rowOff>38100</xdr:rowOff>
    </xdr:from>
    <xdr:to>
      <xdr:col>1</xdr:col>
      <xdr:colOff>2164080</xdr:colOff>
      <xdr:row>1</xdr:row>
      <xdr:rowOff>522441</xdr:rowOff>
    </xdr:to>
    <xdr:pic>
      <xdr:nvPicPr>
        <xdr:cNvPr id="3" name="Gráfico 41">
          <a:extLst>
            <a:ext uri="{FF2B5EF4-FFF2-40B4-BE49-F238E27FC236}">
              <a16:creationId xmlns:a16="http://schemas.microsoft.com/office/drawing/2014/main" id="{9A20CD4B-CB05-47CD-987C-6C5281BE44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819150" y="276225"/>
          <a:ext cx="1744980" cy="48434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161925</xdr:colOff>
      <xdr:row>0</xdr:row>
      <xdr:rowOff>180975</xdr:rowOff>
    </xdr:from>
    <xdr:to>
      <xdr:col>8</xdr:col>
      <xdr:colOff>838200</xdr:colOff>
      <xdr:row>2</xdr:row>
      <xdr:rowOff>66675</xdr:rowOff>
    </xdr:to>
    <xdr:pic>
      <xdr:nvPicPr>
        <xdr:cNvPr id="5" name="Gráfico 4" descr="Reunión en línea con rellen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DC37889-4B9D-44AE-8EDA-38978BC233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2268200" y="180975"/>
          <a:ext cx="676275" cy="676275"/>
        </a:xfrm>
        <a:prstGeom prst="rect">
          <a:avLst/>
        </a:prstGeom>
      </xdr:spPr>
    </xdr:pic>
    <xdr:clientData/>
  </xdr:twoCellAnchor>
  <xdr:twoCellAnchor editAs="oneCell">
    <xdr:from>
      <xdr:col>0</xdr:col>
      <xdr:colOff>381000</xdr:colOff>
      <xdr:row>1</xdr:row>
      <xdr:rowOff>47625</xdr:rowOff>
    </xdr:from>
    <xdr:to>
      <xdr:col>1</xdr:col>
      <xdr:colOff>1725930</xdr:colOff>
      <xdr:row>1</xdr:row>
      <xdr:rowOff>531966</xdr:rowOff>
    </xdr:to>
    <xdr:pic>
      <xdr:nvPicPr>
        <xdr:cNvPr id="2" name="Gráfico 41">
          <a:extLst>
            <a:ext uri="{FF2B5EF4-FFF2-40B4-BE49-F238E27FC236}">
              <a16:creationId xmlns:a16="http://schemas.microsoft.com/office/drawing/2014/main" id="{9835452C-7483-4E83-B145-2C0F808A60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381000" y="285750"/>
          <a:ext cx="1744980" cy="484341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85725</xdr:colOff>
      <xdr:row>0</xdr:row>
      <xdr:rowOff>180975</xdr:rowOff>
    </xdr:from>
    <xdr:to>
      <xdr:col>8</xdr:col>
      <xdr:colOff>778669</xdr:colOff>
      <xdr:row>2</xdr:row>
      <xdr:rowOff>66675</xdr:rowOff>
    </xdr:to>
    <xdr:pic>
      <xdr:nvPicPr>
        <xdr:cNvPr id="3" name="Gráfico 2" descr="Reunión en línea con rellen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8CAC5F2-F55B-4D78-A9D4-3181F9E5C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0829925" y="180975"/>
          <a:ext cx="692944" cy="676275"/>
        </a:xfrm>
        <a:prstGeom prst="rect">
          <a:avLst/>
        </a:prstGeom>
      </xdr:spPr>
    </xdr:pic>
    <xdr:clientData/>
  </xdr:twoCellAnchor>
  <xdr:twoCellAnchor editAs="oneCell">
    <xdr:from>
      <xdr:col>1</xdr:col>
      <xdr:colOff>400050</xdr:colOff>
      <xdr:row>1</xdr:row>
      <xdr:rowOff>19050</xdr:rowOff>
    </xdr:from>
    <xdr:to>
      <xdr:col>1</xdr:col>
      <xdr:colOff>2145030</xdr:colOff>
      <xdr:row>1</xdr:row>
      <xdr:rowOff>503391</xdr:rowOff>
    </xdr:to>
    <xdr:pic>
      <xdr:nvPicPr>
        <xdr:cNvPr id="4" name="Gráfico 41">
          <a:extLst>
            <a:ext uri="{FF2B5EF4-FFF2-40B4-BE49-F238E27FC236}">
              <a16:creationId xmlns:a16="http://schemas.microsoft.com/office/drawing/2014/main" id="{2A7D1761-AC83-4CE8-9D3F-F6F044789C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800100" y="257175"/>
          <a:ext cx="1744980" cy="484341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161925</xdr:colOff>
      <xdr:row>0</xdr:row>
      <xdr:rowOff>171450</xdr:rowOff>
    </xdr:from>
    <xdr:to>
      <xdr:col>8</xdr:col>
      <xdr:colOff>838200</xdr:colOff>
      <xdr:row>2</xdr:row>
      <xdr:rowOff>57150</xdr:rowOff>
    </xdr:to>
    <xdr:pic>
      <xdr:nvPicPr>
        <xdr:cNvPr id="5" name="Gráfico 4" descr="Reunión en línea con rellen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8184DAA-BA1D-478C-AC24-E3896E7A1A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2506325" y="171450"/>
          <a:ext cx="676275" cy="676275"/>
        </a:xfrm>
        <a:prstGeom prst="rect">
          <a:avLst/>
        </a:prstGeom>
      </xdr:spPr>
    </xdr:pic>
    <xdr:clientData/>
  </xdr:twoCellAnchor>
  <xdr:twoCellAnchor editAs="oneCell">
    <xdr:from>
      <xdr:col>1</xdr:col>
      <xdr:colOff>171450</xdr:colOff>
      <xdr:row>1</xdr:row>
      <xdr:rowOff>9525</xdr:rowOff>
    </xdr:from>
    <xdr:to>
      <xdr:col>1</xdr:col>
      <xdr:colOff>1916430</xdr:colOff>
      <xdr:row>1</xdr:row>
      <xdr:rowOff>493866</xdr:rowOff>
    </xdr:to>
    <xdr:pic>
      <xdr:nvPicPr>
        <xdr:cNvPr id="3" name="Gráfico 41">
          <a:extLst>
            <a:ext uri="{FF2B5EF4-FFF2-40B4-BE49-F238E27FC236}">
              <a16:creationId xmlns:a16="http://schemas.microsoft.com/office/drawing/2014/main" id="{5E798F27-602C-4034-97D8-5E931EA6FA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571500" y="247650"/>
          <a:ext cx="1744980" cy="484341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28575</xdr:colOff>
      <xdr:row>0</xdr:row>
      <xdr:rowOff>195262</xdr:rowOff>
    </xdr:from>
    <xdr:to>
      <xdr:col>8</xdr:col>
      <xdr:colOff>678656</xdr:colOff>
      <xdr:row>2</xdr:row>
      <xdr:rowOff>80962</xdr:rowOff>
    </xdr:to>
    <xdr:pic>
      <xdr:nvPicPr>
        <xdr:cNvPr id="5" name="Gráfico 4" descr="Reunión en línea con rellen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6F8E3C1-B952-48BE-9F41-3AF8747E49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2744450" y="195262"/>
          <a:ext cx="650081" cy="676275"/>
        </a:xfrm>
        <a:prstGeom prst="rect">
          <a:avLst/>
        </a:prstGeom>
      </xdr:spPr>
    </xdr:pic>
    <xdr:clientData/>
  </xdr:twoCellAnchor>
  <xdr:twoCellAnchor editAs="oneCell">
    <xdr:from>
      <xdr:col>1</xdr:col>
      <xdr:colOff>190500</xdr:colOff>
      <xdr:row>1</xdr:row>
      <xdr:rowOff>38100</xdr:rowOff>
    </xdr:from>
    <xdr:to>
      <xdr:col>1</xdr:col>
      <xdr:colOff>1935480</xdr:colOff>
      <xdr:row>1</xdr:row>
      <xdr:rowOff>522441</xdr:rowOff>
    </xdr:to>
    <xdr:pic>
      <xdr:nvPicPr>
        <xdr:cNvPr id="2" name="Gráfico 41">
          <a:extLst>
            <a:ext uri="{FF2B5EF4-FFF2-40B4-BE49-F238E27FC236}">
              <a16:creationId xmlns:a16="http://schemas.microsoft.com/office/drawing/2014/main" id="{31EEDAFD-CED0-480B-BE86-F5E59E1E10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590550" y="276225"/>
          <a:ext cx="1744980" cy="484341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66675</xdr:colOff>
      <xdr:row>0</xdr:row>
      <xdr:rowOff>180975</xdr:rowOff>
    </xdr:from>
    <xdr:to>
      <xdr:col>8</xdr:col>
      <xdr:colOff>742950</xdr:colOff>
      <xdr:row>2</xdr:row>
      <xdr:rowOff>66675</xdr:rowOff>
    </xdr:to>
    <xdr:pic>
      <xdr:nvPicPr>
        <xdr:cNvPr id="6" name="Gráfico 5" descr="Reunión en línea con relleno sóli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BE7C4CB-2564-43EC-8B00-A8BEBD5D93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3"/>
            </a:ext>
          </a:extLst>
        </a:blip>
        <a:stretch>
          <a:fillRect/>
        </a:stretch>
      </xdr:blipFill>
      <xdr:spPr>
        <a:xfrm>
          <a:off x="11125200" y="180975"/>
          <a:ext cx="676275" cy="676275"/>
        </a:xfrm>
        <a:prstGeom prst="rect">
          <a:avLst/>
        </a:prstGeom>
      </xdr:spPr>
    </xdr:pic>
    <xdr:clientData/>
  </xdr:twoCellAnchor>
  <xdr:twoCellAnchor editAs="oneCell">
    <xdr:from>
      <xdr:col>1</xdr:col>
      <xdr:colOff>238125</xdr:colOff>
      <xdr:row>1</xdr:row>
      <xdr:rowOff>28575</xdr:rowOff>
    </xdr:from>
    <xdr:to>
      <xdr:col>1</xdr:col>
      <xdr:colOff>1983105</xdr:colOff>
      <xdr:row>1</xdr:row>
      <xdr:rowOff>512916</xdr:rowOff>
    </xdr:to>
    <xdr:pic>
      <xdr:nvPicPr>
        <xdr:cNvPr id="2" name="Gráfico 41">
          <a:extLst>
            <a:ext uri="{FF2B5EF4-FFF2-40B4-BE49-F238E27FC236}">
              <a16:creationId xmlns:a16="http://schemas.microsoft.com/office/drawing/2014/main" id="{E898EF9C-3B4F-4F9D-88EF-B21C9FC812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96DAC541-7B7A-43D3-8B79-37D633B846F1}">
              <asvg:svgBlip xmlns:asvg="http://schemas.microsoft.com/office/drawing/2016/SVG/main" r:embed="rId5"/>
            </a:ext>
          </a:extLst>
        </a:blip>
        <a:stretch>
          <a:fillRect/>
        </a:stretch>
      </xdr:blipFill>
      <xdr:spPr>
        <a:xfrm>
          <a:off x="638175" y="266700"/>
          <a:ext cx="1744980" cy="4843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167CBB-6001-424E-B5BF-7C8753DD981E}">
  <dimension ref="A1"/>
  <sheetViews>
    <sheetView showGridLines="0" topLeftCell="A7" workbookViewId="0"/>
  </sheetViews>
  <sheetFormatPr baseColWidth="10" defaultColWidth="11.453125" defaultRowHeight="14.5" x14ac:dyDescent="0.35"/>
  <sheetData/>
  <pageMargins left="0.7" right="0.7" top="0.75" bottom="0.75" header="0.3" footer="0.3"/>
  <pageSetup orientation="portrait" r:id="rId1"/>
  <headerFooter>
    <oddFooter>&amp;L_x000D_&amp;1#&amp;"Calibri"&amp;10&amp;K000000 Información Publica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3C5247-3069-4E17-832E-942809A7F8A8}">
  <dimension ref="A1:I12"/>
  <sheetViews>
    <sheetView showGridLines="0" zoomScale="80" zoomScaleNormal="80" workbookViewId="0">
      <pane xSplit="3" ySplit="4" topLeftCell="D5" activePane="bottomRight" state="frozen"/>
      <selection activeCell="C8" sqref="C8"/>
      <selection pane="topRight" activeCell="C8" sqref="C8"/>
      <selection pane="bottomLeft" activeCell="C8" sqref="C8"/>
      <selection pane="bottomRight" activeCell="D5" sqref="D5"/>
    </sheetView>
  </sheetViews>
  <sheetFormatPr baseColWidth="10" defaultColWidth="11.453125" defaultRowHeight="14.5" x14ac:dyDescent="0.35"/>
  <cols>
    <col min="1" max="1" width="5.90625" style="19" customWidth="1"/>
    <col min="2" max="2" width="30.6328125" customWidth="1"/>
    <col min="3" max="3" width="76.453125" customWidth="1"/>
    <col min="4" max="4" width="22.36328125" customWidth="1"/>
    <col min="6" max="6" width="25.36328125" customWidth="1"/>
    <col min="7" max="7" width="9.7265625" customWidth="1"/>
    <col min="8" max="8" width="15.08984375" customWidth="1"/>
    <col min="9" max="9" width="11.54296875" bestFit="1" customWidth="1"/>
  </cols>
  <sheetData>
    <row r="1" spans="1:9" ht="19" thickBot="1" x14ac:dyDescent="0.4">
      <c r="A1" s="1"/>
      <c r="B1" s="1"/>
      <c r="D1" s="11"/>
      <c r="E1" s="11"/>
      <c r="I1" s="11"/>
    </row>
    <row r="2" spans="1:9" s="18" customFormat="1" ht="43.5" customHeight="1" thickBot="1" x14ac:dyDescent="0.4">
      <c r="A2" s="71"/>
      <c r="B2" s="72"/>
      <c r="C2" s="73" t="str">
        <f>RESUMEN!B9</f>
        <v>Plan de Tratamiento de Riesgos de Seguridad y Privacidad de la Información</v>
      </c>
      <c r="D2" s="74"/>
      <c r="E2" s="74"/>
      <c r="F2" s="74"/>
      <c r="G2" s="74"/>
      <c r="H2" s="74"/>
      <c r="I2" s="74"/>
    </row>
    <row r="3" spans="1:9" x14ac:dyDescent="0.35">
      <c r="B3" s="51" t="s">
        <v>83</v>
      </c>
      <c r="C3" s="9">
        <f>COUNTIF($C$5:$C$30,"&gt;""")</f>
        <v>8</v>
      </c>
    </row>
    <row r="4" spans="1:9" ht="28.25" customHeight="1" x14ac:dyDescent="0.35">
      <c r="A4" s="7" t="s">
        <v>29</v>
      </c>
      <c r="B4" s="7" t="s">
        <v>30</v>
      </c>
      <c r="C4" s="7" t="s">
        <v>31</v>
      </c>
      <c r="D4" s="7" t="s">
        <v>22</v>
      </c>
      <c r="E4" s="7" t="s">
        <v>32</v>
      </c>
      <c r="F4" s="7" t="s">
        <v>33</v>
      </c>
      <c r="G4" s="7" t="s">
        <v>82</v>
      </c>
      <c r="H4" s="7" t="s">
        <v>34</v>
      </c>
      <c r="I4" s="7" t="s">
        <v>35</v>
      </c>
    </row>
    <row r="5" spans="1:9" s="24" customFormat="1" ht="58" x14ac:dyDescent="0.35">
      <c r="A5" s="23">
        <v>1</v>
      </c>
      <c r="B5" s="3" t="s">
        <v>40</v>
      </c>
      <c r="C5" s="5" t="s">
        <v>107</v>
      </c>
      <c r="D5" s="3" t="s">
        <v>71</v>
      </c>
      <c r="E5" s="21">
        <v>1</v>
      </c>
      <c r="F5" s="3" t="s">
        <v>115</v>
      </c>
      <c r="G5" s="25">
        <v>3</v>
      </c>
      <c r="H5" s="22">
        <v>46055</v>
      </c>
      <c r="I5" s="22">
        <v>46386</v>
      </c>
    </row>
    <row r="6" spans="1:9" s="24" customFormat="1" ht="72.5" x14ac:dyDescent="0.35">
      <c r="A6" s="23">
        <v>2</v>
      </c>
      <c r="B6" s="3" t="s">
        <v>40</v>
      </c>
      <c r="C6" s="5" t="s">
        <v>108</v>
      </c>
      <c r="D6" s="3" t="s">
        <v>71</v>
      </c>
      <c r="E6" s="21">
        <v>1</v>
      </c>
      <c r="F6" s="3" t="s">
        <v>116</v>
      </c>
      <c r="G6" s="25">
        <v>3</v>
      </c>
      <c r="H6" s="22">
        <v>46024</v>
      </c>
      <c r="I6" s="22">
        <v>46386</v>
      </c>
    </row>
    <row r="7" spans="1:9" s="24" customFormat="1" ht="72.5" x14ac:dyDescent="0.35">
      <c r="A7" s="23">
        <v>3</v>
      </c>
      <c r="B7" s="3" t="s">
        <v>40</v>
      </c>
      <c r="C7" s="5" t="s">
        <v>109</v>
      </c>
      <c r="D7" s="3" t="s">
        <v>71</v>
      </c>
      <c r="E7" s="21">
        <v>1</v>
      </c>
      <c r="F7" s="3" t="s">
        <v>117</v>
      </c>
      <c r="G7" s="25">
        <v>3</v>
      </c>
      <c r="H7" s="22">
        <v>46024</v>
      </c>
      <c r="I7" s="22">
        <v>46386</v>
      </c>
    </row>
    <row r="8" spans="1:9" s="24" customFormat="1" ht="58" x14ac:dyDescent="0.35">
      <c r="A8" s="23">
        <v>4</v>
      </c>
      <c r="B8" s="3" t="s">
        <v>40</v>
      </c>
      <c r="C8" s="5" t="s">
        <v>110</v>
      </c>
      <c r="D8" s="3" t="s">
        <v>71</v>
      </c>
      <c r="E8" s="21">
        <v>1</v>
      </c>
      <c r="F8" s="3" t="s">
        <v>118</v>
      </c>
      <c r="G8" s="25">
        <v>3</v>
      </c>
      <c r="H8" s="22">
        <v>46024</v>
      </c>
      <c r="I8" s="22">
        <v>46386</v>
      </c>
    </row>
    <row r="9" spans="1:9" s="24" customFormat="1" ht="43.5" x14ac:dyDescent="0.35">
      <c r="A9" s="23">
        <v>5</v>
      </c>
      <c r="B9" s="3" t="s">
        <v>40</v>
      </c>
      <c r="C9" s="5" t="s">
        <v>111</v>
      </c>
      <c r="D9" s="3" t="s">
        <v>71</v>
      </c>
      <c r="E9" s="21">
        <v>1</v>
      </c>
      <c r="F9" s="3" t="s">
        <v>119</v>
      </c>
      <c r="G9" s="25">
        <v>3</v>
      </c>
      <c r="H9" s="22">
        <v>46024</v>
      </c>
      <c r="I9" s="22">
        <v>46386</v>
      </c>
    </row>
    <row r="10" spans="1:9" s="24" customFormat="1" ht="29" x14ac:dyDescent="0.35">
      <c r="A10" s="23">
        <v>6</v>
      </c>
      <c r="B10" s="3" t="s">
        <v>40</v>
      </c>
      <c r="C10" s="5" t="s">
        <v>112</v>
      </c>
      <c r="D10" s="3" t="s">
        <v>71</v>
      </c>
      <c r="E10" s="21">
        <v>1</v>
      </c>
      <c r="F10" s="3" t="s">
        <v>120</v>
      </c>
      <c r="G10" s="25">
        <v>3</v>
      </c>
      <c r="H10" s="22">
        <v>46024</v>
      </c>
      <c r="I10" s="22">
        <v>46386</v>
      </c>
    </row>
    <row r="11" spans="1:9" s="24" customFormat="1" ht="29" x14ac:dyDescent="0.35">
      <c r="A11" s="23">
        <v>7</v>
      </c>
      <c r="B11" s="3" t="s">
        <v>40</v>
      </c>
      <c r="C11" s="5" t="s">
        <v>113</v>
      </c>
      <c r="D11" s="3" t="s">
        <v>71</v>
      </c>
      <c r="E11" s="21">
        <v>1</v>
      </c>
      <c r="F11" s="3" t="s">
        <v>121</v>
      </c>
      <c r="G11" s="25">
        <v>3</v>
      </c>
      <c r="H11" s="22">
        <v>46024</v>
      </c>
      <c r="I11" s="22">
        <v>46386</v>
      </c>
    </row>
    <row r="12" spans="1:9" s="24" customFormat="1" ht="29" x14ac:dyDescent="0.35">
      <c r="A12" s="23">
        <v>8</v>
      </c>
      <c r="B12" s="3" t="s">
        <v>40</v>
      </c>
      <c r="C12" s="5" t="s">
        <v>114</v>
      </c>
      <c r="D12" s="3" t="s">
        <v>71</v>
      </c>
      <c r="E12" s="21">
        <v>1</v>
      </c>
      <c r="F12" s="3" t="s">
        <v>122</v>
      </c>
      <c r="G12" s="25">
        <v>3</v>
      </c>
      <c r="H12" s="22">
        <v>46024</v>
      </c>
      <c r="I12" s="22">
        <v>46386</v>
      </c>
    </row>
  </sheetData>
  <mergeCells count="2">
    <mergeCell ref="A2:B2"/>
    <mergeCell ref="C2:I2"/>
  </mergeCells>
  <pageMargins left="0.7" right="0.7" top="0.75" bottom="0.75" header="0.3" footer="0.3"/>
  <pageSetup orientation="portrait" r:id="rId1"/>
  <headerFooter>
    <oddFooter>&amp;L_x000D_&amp;1#&amp;"Calibri"&amp;10&amp;K000000 Información Publica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C6731E-2A53-4BEF-8AA9-434FBBF08CD5}">
  <sheetPr>
    <pageSetUpPr fitToPage="1"/>
  </sheetPr>
  <dimension ref="A1:I9"/>
  <sheetViews>
    <sheetView showGridLines="0" zoomScale="80" zoomScaleNormal="80" workbookViewId="0">
      <pane xSplit="3" ySplit="4" topLeftCell="D5" activePane="bottomRight" state="frozen"/>
      <selection activeCell="C8" sqref="C8"/>
      <selection pane="topRight" activeCell="C8" sqref="C8"/>
      <selection pane="bottomLeft" activeCell="C8" sqref="C8"/>
      <selection pane="bottomRight" activeCell="D5" sqref="D5"/>
    </sheetView>
  </sheetViews>
  <sheetFormatPr baseColWidth="10" defaultColWidth="11.453125" defaultRowHeight="14.5" x14ac:dyDescent="0.35"/>
  <cols>
    <col min="1" max="1" width="5.90625" style="19" customWidth="1"/>
    <col min="2" max="2" width="30.6328125" customWidth="1"/>
    <col min="3" max="3" width="50.54296875" customWidth="1"/>
    <col min="4" max="4" width="26.08984375" customWidth="1"/>
    <col min="6" max="6" width="29.6328125" customWidth="1"/>
    <col min="7" max="7" width="9.7265625" customWidth="1"/>
    <col min="8" max="8" width="15.08984375" customWidth="1"/>
    <col min="9" max="9" width="11.54296875" bestFit="1" customWidth="1"/>
  </cols>
  <sheetData>
    <row r="1" spans="1:9" ht="19" thickBot="1" x14ac:dyDescent="0.4">
      <c r="A1" s="1"/>
      <c r="B1" s="1"/>
      <c r="D1" s="11"/>
      <c r="E1" s="11"/>
      <c r="I1" s="11"/>
    </row>
    <row r="2" spans="1:9" s="18" customFormat="1" ht="43.5" customHeight="1" thickBot="1" x14ac:dyDescent="0.4">
      <c r="A2" s="71"/>
      <c r="B2" s="72"/>
      <c r="C2" s="73" t="str">
        <f>RESUMEN!B10</f>
        <v>Plan de Seguridad y Privacidad de la Información</v>
      </c>
      <c r="D2" s="74"/>
      <c r="E2" s="74"/>
      <c r="F2" s="74"/>
      <c r="G2" s="74"/>
      <c r="H2" s="74"/>
      <c r="I2" s="74"/>
    </row>
    <row r="3" spans="1:9" x14ac:dyDescent="0.35">
      <c r="B3" s="51" t="s">
        <v>83</v>
      </c>
      <c r="C3" s="9">
        <f>COUNTIF($C$5:$C$28,"&gt;""")</f>
        <v>4</v>
      </c>
    </row>
    <row r="4" spans="1:9" ht="35.4" customHeight="1" x14ac:dyDescent="0.35">
      <c r="A4" s="7" t="s">
        <v>29</v>
      </c>
      <c r="B4" s="7" t="s">
        <v>30</v>
      </c>
      <c r="C4" s="7" t="s">
        <v>31</v>
      </c>
      <c r="D4" s="7" t="s">
        <v>22</v>
      </c>
      <c r="E4" s="7" t="s">
        <v>32</v>
      </c>
      <c r="F4" s="7" t="s">
        <v>33</v>
      </c>
      <c r="G4" s="7" t="s">
        <v>82</v>
      </c>
      <c r="H4" s="7" t="s">
        <v>34</v>
      </c>
      <c r="I4" s="7" t="s">
        <v>35</v>
      </c>
    </row>
    <row r="5" spans="1:9" s="24" customFormat="1" ht="43.5" x14ac:dyDescent="0.35">
      <c r="A5" s="23">
        <v>1</v>
      </c>
      <c r="B5" s="3" t="s">
        <v>40</v>
      </c>
      <c r="C5" s="5" t="s">
        <v>123</v>
      </c>
      <c r="D5" s="3" t="s">
        <v>71</v>
      </c>
      <c r="E5" s="21">
        <v>1</v>
      </c>
      <c r="F5" s="3" t="s">
        <v>118</v>
      </c>
      <c r="G5" s="25">
        <v>3</v>
      </c>
      <c r="H5" s="22">
        <v>46024</v>
      </c>
      <c r="I5" s="22">
        <v>46386</v>
      </c>
    </row>
    <row r="6" spans="1:9" s="24" customFormat="1" ht="58" x14ac:dyDescent="0.35">
      <c r="A6" s="23">
        <v>2</v>
      </c>
      <c r="B6" s="3" t="s">
        <v>40</v>
      </c>
      <c r="C6" s="5" t="s">
        <v>111</v>
      </c>
      <c r="D6" s="3" t="s">
        <v>71</v>
      </c>
      <c r="E6" s="21">
        <v>1</v>
      </c>
      <c r="F6" s="3" t="s">
        <v>119</v>
      </c>
      <c r="G6" s="25">
        <v>3</v>
      </c>
      <c r="H6" s="22">
        <v>46024</v>
      </c>
      <c r="I6" s="22">
        <v>46386</v>
      </c>
    </row>
    <row r="7" spans="1:9" s="24" customFormat="1" ht="29" x14ac:dyDescent="0.35">
      <c r="A7" s="23">
        <v>3</v>
      </c>
      <c r="B7" s="3" t="s">
        <v>40</v>
      </c>
      <c r="C7" s="5" t="s">
        <v>124</v>
      </c>
      <c r="D7" s="3" t="s">
        <v>71</v>
      </c>
      <c r="E7" s="21">
        <v>1</v>
      </c>
      <c r="F7" s="3" t="s">
        <v>120</v>
      </c>
      <c r="G7" s="25">
        <v>3</v>
      </c>
      <c r="H7" s="22">
        <v>46024</v>
      </c>
      <c r="I7" s="22">
        <v>46386</v>
      </c>
    </row>
    <row r="8" spans="1:9" s="24" customFormat="1" ht="29" x14ac:dyDescent="0.35">
      <c r="A8" s="23">
        <v>4</v>
      </c>
      <c r="B8" s="3" t="s">
        <v>40</v>
      </c>
      <c r="C8" s="5" t="s">
        <v>125</v>
      </c>
      <c r="D8" s="3" t="s">
        <v>71</v>
      </c>
      <c r="E8" s="21">
        <v>1</v>
      </c>
      <c r="F8" s="3" t="s">
        <v>121</v>
      </c>
      <c r="G8" s="25">
        <v>3</v>
      </c>
      <c r="H8" s="22">
        <v>46024</v>
      </c>
      <c r="I8" s="22">
        <v>46386</v>
      </c>
    </row>
    <row r="9" spans="1:9" x14ac:dyDescent="0.35">
      <c r="C9" s="9"/>
    </row>
  </sheetData>
  <mergeCells count="2">
    <mergeCell ref="A2:B2"/>
    <mergeCell ref="C2:I2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scale="74" orientation="landscape" r:id="rId1"/>
  <headerFooter>
    <oddFooter>&amp;L_x000D_&amp;1#&amp;"Calibri"&amp;10&amp;K000000 Información Publica</oddFooter>
  </headerFooter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53D51-1FAC-4DC3-A9D0-0FCC9F797917}">
  <sheetPr>
    <pageSetUpPr fitToPage="1"/>
  </sheetPr>
  <dimension ref="A1:I8"/>
  <sheetViews>
    <sheetView showGridLines="0" zoomScale="80" zoomScaleNormal="80" workbookViewId="0">
      <pane xSplit="3" ySplit="4" topLeftCell="D5" activePane="bottomRight" state="frozen"/>
      <selection activeCell="C8" sqref="C8"/>
      <selection pane="topRight" activeCell="C8" sqref="C8"/>
      <selection pane="bottomLeft" activeCell="C8" sqref="C8"/>
      <selection pane="bottomRight" activeCell="D5" sqref="D5"/>
    </sheetView>
  </sheetViews>
  <sheetFormatPr baseColWidth="10" defaultColWidth="11.453125" defaultRowHeight="14.5" x14ac:dyDescent="0.35"/>
  <cols>
    <col min="1" max="1" width="5.90625" style="19" customWidth="1"/>
    <col min="2" max="2" width="39.54296875" customWidth="1"/>
    <col min="3" max="3" width="64.7265625" customWidth="1"/>
    <col min="4" max="4" width="26.08984375" customWidth="1"/>
    <col min="6" max="6" width="29.6328125" customWidth="1"/>
    <col min="7" max="7" width="9.7265625" customWidth="1"/>
    <col min="8" max="8" width="15.08984375" customWidth="1"/>
    <col min="9" max="9" width="11.54296875" bestFit="1" customWidth="1"/>
  </cols>
  <sheetData>
    <row r="1" spans="1:9" ht="19" thickBot="1" x14ac:dyDescent="0.4">
      <c r="A1" s="1"/>
      <c r="B1" s="1"/>
      <c r="D1" s="11"/>
      <c r="E1" s="11"/>
      <c r="I1" s="11"/>
    </row>
    <row r="2" spans="1:9" s="18" customFormat="1" ht="43.5" customHeight="1" thickBot="1" x14ac:dyDescent="0.4">
      <c r="A2" s="71"/>
      <c r="B2" s="72"/>
      <c r="C2" s="73" t="str">
        <f>RESUMEN!B11</f>
        <v>Plan de Transparencia y Etica publica</v>
      </c>
      <c r="D2" s="74"/>
      <c r="E2" s="74"/>
      <c r="F2" s="74"/>
      <c r="G2" s="74"/>
      <c r="H2" s="74"/>
      <c r="I2" s="74"/>
    </row>
    <row r="3" spans="1:9" x14ac:dyDescent="0.35">
      <c r="B3" s="51" t="s">
        <v>83</v>
      </c>
      <c r="C3" s="9">
        <f>COUNTIF($C$5:$C$25,"&gt;""")</f>
        <v>4</v>
      </c>
    </row>
    <row r="4" spans="1:9" ht="35.4" customHeight="1" x14ac:dyDescent="0.35">
      <c r="A4" s="7" t="s">
        <v>29</v>
      </c>
      <c r="B4" s="7" t="s">
        <v>30</v>
      </c>
      <c r="C4" s="7" t="s">
        <v>31</v>
      </c>
      <c r="D4" s="7" t="s">
        <v>22</v>
      </c>
      <c r="E4" s="7" t="s">
        <v>32</v>
      </c>
      <c r="F4" s="7" t="s">
        <v>33</v>
      </c>
      <c r="G4" s="7" t="s">
        <v>82</v>
      </c>
      <c r="H4" s="7" t="s">
        <v>34</v>
      </c>
      <c r="I4" s="7" t="s">
        <v>35</v>
      </c>
    </row>
    <row r="5" spans="1:9" s="24" customFormat="1" ht="29" x14ac:dyDescent="0.35">
      <c r="A5" s="23">
        <v>1</v>
      </c>
      <c r="B5" s="3" t="s">
        <v>84</v>
      </c>
      <c r="C5" s="5" t="s">
        <v>64</v>
      </c>
      <c r="D5" s="3" t="s">
        <v>85</v>
      </c>
      <c r="E5" s="21">
        <v>1</v>
      </c>
      <c r="F5" s="3" t="s">
        <v>127</v>
      </c>
      <c r="G5" s="25">
        <v>1</v>
      </c>
      <c r="H5" s="22">
        <v>45992</v>
      </c>
      <c r="I5" s="22">
        <v>46053</v>
      </c>
    </row>
    <row r="6" spans="1:9" s="24" customFormat="1" ht="58" x14ac:dyDescent="0.35">
      <c r="A6" s="23">
        <v>2</v>
      </c>
      <c r="B6" s="3" t="s">
        <v>84</v>
      </c>
      <c r="C6" s="5" t="s">
        <v>65</v>
      </c>
      <c r="D6" s="3" t="s">
        <v>85</v>
      </c>
      <c r="E6" s="21">
        <v>1</v>
      </c>
      <c r="F6" s="3" t="s">
        <v>128</v>
      </c>
      <c r="G6" s="25">
        <v>3</v>
      </c>
      <c r="H6" s="22">
        <v>46054</v>
      </c>
      <c r="I6" s="22">
        <v>46357</v>
      </c>
    </row>
    <row r="7" spans="1:9" s="24" customFormat="1" ht="43.5" x14ac:dyDescent="0.35">
      <c r="A7" s="23">
        <v>3</v>
      </c>
      <c r="B7" s="3" t="s">
        <v>84</v>
      </c>
      <c r="C7" s="5" t="s">
        <v>72</v>
      </c>
      <c r="D7" s="3" t="s">
        <v>85</v>
      </c>
      <c r="E7" s="21">
        <v>1</v>
      </c>
      <c r="F7" s="3" t="s">
        <v>129</v>
      </c>
      <c r="G7" s="25">
        <v>3</v>
      </c>
      <c r="H7" s="22">
        <v>46054</v>
      </c>
      <c r="I7" s="22">
        <v>46357</v>
      </c>
    </row>
    <row r="8" spans="1:9" s="24" customFormat="1" ht="43.5" x14ac:dyDescent="0.35">
      <c r="A8" s="23">
        <v>4</v>
      </c>
      <c r="B8" s="3" t="s">
        <v>84</v>
      </c>
      <c r="C8" s="57" t="s">
        <v>73</v>
      </c>
      <c r="D8" s="3" t="s">
        <v>85</v>
      </c>
      <c r="E8" s="21">
        <v>1</v>
      </c>
      <c r="F8" s="3" t="s">
        <v>129</v>
      </c>
      <c r="G8" s="25">
        <v>3</v>
      </c>
      <c r="H8" s="22">
        <v>46054</v>
      </c>
      <c r="I8" s="22">
        <v>46357</v>
      </c>
    </row>
  </sheetData>
  <mergeCells count="2">
    <mergeCell ref="A2:B2"/>
    <mergeCell ref="C2:I2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scale="74" orientation="landscape" r:id="rId1"/>
  <headerFooter>
    <oddFooter>&amp;L_x000D_&amp;1#&amp;"Calibri"&amp;10&amp;K000000 Información Publica</oddFooter>
  </headerFooter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F65E7-F60A-46A2-AA72-70BC6941B1F5}">
  <dimension ref="A1:O34"/>
  <sheetViews>
    <sheetView zoomScale="85" zoomScaleNormal="85" workbookViewId="0">
      <pane ySplit="1" topLeftCell="A2" activePane="bottomLeft" state="frozen"/>
      <selection pane="bottomLeft" activeCell="A2" sqref="A2"/>
    </sheetView>
  </sheetViews>
  <sheetFormatPr baseColWidth="10" defaultRowHeight="14.5" x14ac:dyDescent="0.35"/>
  <cols>
    <col min="1" max="1" width="31.6328125" style="9" customWidth="1"/>
    <col min="2" max="2" width="57.54296875" customWidth="1"/>
    <col min="3" max="3" width="16.26953125" customWidth="1"/>
    <col min="5" max="5" width="26.1796875" customWidth="1"/>
    <col min="6" max="6" width="9.7265625" customWidth="1"/>
    <col min="9" max="9" width="15" customWidth="1"/>
    <col min="10" max="10" width="15" style="60" customWidth="1"/>
    <col min="11" max="11" width="35.6328125" customWidth="1"/>
    <col min="12" max="12" width="15" style="60" customWidth="1"/>
    <col min="13" max="13" width="35.6328125" customWidth="1"/>
    <col min="14" max="14" width="15" style="60" customWidth="1"/>
    <col min="15" max="15" width="35.6328125" customWidth="1"/>
  </cols>
  <sheetData>
    <row r="1" spans="1:15" ht="29" x14ac:dyDescent="0.35">
      <c r="A1" s="7" t="s">
        <v>30</v>
      </c>
      <c r="B1" s="7" t="s">
        <v>31</v>
      </c>
      <c r="C1" s="7" t="s">
        <v>22</v>
      </c>
      <c r="D1" s="7" t="s">
        <v>32</v>
      </c>
      <c r="E1" s="7" t="s">
        <v>33</v>
      </c>
      <c r="F1" s="7" t="s">
        <v>82</v>
      </c>
      <c r="G1" s="7" t="s">
        <v>34</v>
      </c>
      <c r="H1" s="7" t="s">
        <v>35</v>
      </c>
      <c r="I1" s="48" t="s">
        <v>59</v>
      </c>
      <c r="J1" s="58" t="s">
        <v>130</v>
      </c>
      <c r="K1" s="48" t="s">
        <v>131</v>
      </c>
      <c r="L1" s="58" t="s">
        <v>132</v>
      </c>
      <c r="M1" s="48" t="s">
        <v>133</v>
      </c>
      <c r="N1" s="58" t="s">
        <v>134</v>
      </c>
      <c r="O1" s="48" t="s">
        <v>135</v>
      </c>
    </row>
    <row r="2" spans="1:15" ht="43.5" x14ac:dyDescent="0.35">
      <c r="A2" s="8" t="s">
        <v>36</v>
      </c>
      <c r="B2" s="5" t="s">
        <v>90</v>
      </c>
      <c r="C2" s="3" t="s">
        <v>150</v>
      </c>
      <c r="D2" s="21">
        <v>1</v>
      </c>
      <c r="E2" s="21" t="s">
        <v>91</v>
      </c>
      <c r="F2" s="25">
        <v>3</v>
      </c>
      <c r="G2" s="22">
        <v>46023</v>
      </c>
      <c r="H2" s="22">
        <v>46387</v>
      </c>
      <c r="I2" s="4" t="s">
        <v>20</v>
      </c>
      <c r="J2" s="59">
        <v>0</v>
      </c>
      <c r="K2" s="3"/>
      <c r="L2" s="59">
        <v>0</v>
      </c>
      <c r="M2" s="3"/>
      <c r="N2" s="59">
        <v>0</v>
      </c>
      <c r="O2" s="3"/>
    </row>
    <row r="3" spans="1:15" ht="43.5" x14ac:dyDescent="0.35">
      <c r="A3" s="8" t="s">
        <v>36</v>
      </c>
      <c r="B3" s="5" t="s">
        <v>92</v>
      </c>
      <c r="C3" s="3" t="s">
        <v>150</v>
      </c>
      <c r="D3" s="21">
        <v>1</v>
      </c>
      <c r="E3" s="21" t="s">
        <v>98</v>
      </c>
      <c r="F3" s="25">
        <v>3</v>
      </c>
      <c r="G3" s="22">
        <v>46023</v>
      </c>
      <c r="H3" s="22">
        <v>46387</v>
      </c>
      <c r="I3" s="4" t="s">
        <v>20</v>
      </c>
      <c r="J3" s="59">
        <v>0</v>
      </c>
      <c r="K3" s="3"/>
      <c r="L3" s="59">
        <v>0</v>
      </c>
      <c r="M3" s="3"/>
      <c r="N3" s="59">
        <v>0</v>
      </c>
      <c r="O3" s="3"/>
    </row>
    <row r="4" spans="1:15" ht="43.5" x14ac:dyDescent="0.35">
      <c r="A4" s="8" t="s">
        <v>36</v>
      </c>
      <c r="B4" s="5" t="s">
        <v>93</v>
      </c>
      <c r="C4" s="3" t="s">
        <v>150</v>
      </c>
      <c r="D4" s="21">
        <v>1</v>
      </c>
      <c r="E4" s="21" t="s">
        <v>94</v>
      </c>
      <c r="F4" s="25">
        <v>3</v>
      </c>
      <c r="G4" s="22">
        <v>46023</v>
      </c>
      <c r="H4" s="22">
        <v>46387</v>
      </c>
      <c r="I4" s="4" t="s">
        <v>20</v>
      </c>
      <c r="J4" s="59">
        <v>0</v>
      </c>
      <c r="K4" s="3"/>
      <c r="L4" s="59">
        <v>0</v>
      </c>
      <c r="M4" s="3"/>
      <c r="N4" s="59">
        <v>0</v>
      </c>
      <c r="O4" s="3"/>
    </row>
    <row r="5" spans="1:15" ht="43.5" x14ac:dyDescent="0.35">
      <c r="A5" s="8" t="s">
        <v>36</v>
      </c>
      <c r="B5" s="5" t="s">
        <v>67</v>
      </c>
      <c r="C5" s="3" t="s">
        <v>150</v>
      </c>
      <c r="D5" s="6">
        <v>1</v>
      </c>
      <c r="E5" s="3" t="s">
        <v>95</v>
      </c>
      <c r="F5" s="25">
        <v>3</v>
      </c>
      <c r="G5" s="20">
        <v>46023</v>
      </c>
      <c r="H5" s="20">
        <v>46387</v>
      </c>
      <c r="I5" s="4" t="s">
        <v>20</v>
      </c>
      <c r="J5" s="59">
        <v>0</v>
      </c>
      <c r="K5" s="3"/>
      <c r="L5" s="59">
        <v>0</v>
      </c>
      <c r="M5" s="3"/>
      <c r="N5" s="59">
        <v>0</v>
      </c>
      <c r="O5" s="3"/>
    </row>
    <row r="6" spans="1:15" ht="43.5" x14ac:dyDescent="0.35">
      <c r="A6" s="8" t="s">
        <v>37</v>
      </c>
      <c r="B6" s="5" t="s">
        <v>96</v>
      </c>
      <c r="C6" s="3" t="s">
        <v>150</v>
      </c>
      <c r="D6" s="6">
        <v>1</v>
      </c>
      <c r="E6" s="3" t="s">
        <v>97</v>
      </c>
      <c r="F6" s="25">
        <v>3</v>
      </c>
      <c r="G6" s="22">
        <v>46023</v>
      </c>
      <c r="H6" s="22">
        <v>46387</v>
      </c>
      <c r="I6" s="3" t="s">
        <v>21</v>
      </c>
      <c r="J6" s="59">
        <v>0</v>
      </c>
      <c r="K6" s="3"/>
      <c r="L6" s="59">
        <v>0</v>
      </c>
      <c r="M6" s="3"/>
      <c r="N6" s="59">
        <v>0</v>
      </c>
      <c r="O6" s="3"/>
    </row>
    <row r="7" spans="1:15" ht="43.5" x14ac:dyDescent="0.35">
      <c r="A7" s="8" t="s">
        <v>37</v>
      </c>
      <c r="B7" s="5" t="s">
        <v>67</v>
      </c>
      <c r="C7" s="3" t="s">
        <v>150</v>
      </c>
      <c r="D7" s="6">
        <v>1</v>
      </c>
      <c r="E7" s="3" t="s">
        <v>95</v>
      </c>
      <c r="F7" s="25">
        <v>3</v>
      </c>
      <c r="G7" s="22">
        <v>46023</v>
      </c>
      <c r="H7" s="22">
        <v>46387</v>
      </c>
      <c r="I7" s="3" t="s">
        <v>21</v>
      </c>
      <c r="J7" s="59">
        <v>0</v>
      </c>
      <c r="K7" s="3"/>
      <c r="L7" s="59">
        <v>0</v>
      </c>
      <c r="M7" s="3"/>
      <c r="N7" s="59">
        <v>0</v>
      </c>
      <c r="O7" s="3"/>
    </row>
    <row r="8" spans="1:15" ht="101.5" x14ac:dyDescent="0.35">
      <c r="A8" s="8" t="s">
        <v>38</v>
      </c>
      <c r="B8" s="5" t="s">
        <v>143</v>
      </c>
      <c r="C8" s="3" t="s">
        <v>151</v>
      </c>
      <c r="D8" s="6">
        <v>9.6000000000000002E-2</v>
      </c>
      <c r="E8" s="3" t="s">
        <v>146</v>
      </c>
      <c r="F8" s="25">
        <v>3</v>
      </c>
      <c r="G8" s="20">
        <v>46024</v>
      </c>
      <c r="H8" s="20">
        <v>46387</v>
      </c>
      <c r="I8" s="3" t="s">
        <v>23</v>
      </c>
      <c r="J8" s="59">
        <v>0</v>
      </c>
      <c r="K8" s="3"/>
      <c r="L8" s="59">
        <v>0</v>
      </c>
      <c r="M8" s="3"/>
      <c r="N8" s="59">
        <v>0</v>
      </c>
      <c r="O8" s="3"/>
    </row>
    <row r="9" spans="1:15" ht="43.5" x14ac:dyDescent="0.35">
      <c r="A9" s="8" t="s">
        <v>38</v>
      </c>
      <c r="B9" s="5" t="s">
        <v>144</v>
      </c>
      <c r="C9" s="3" t="s">
        <v>151</v>
      </c>
      <c r="D9" s="6">
        <v>1</v>
      </c>
      <c r="E9" s="3" t="s">
        <v>147</v>
      </c>
      <c r="F9" s="25">
        <v>3</v>
      </c>
      <c r="G9" s="20">
        <v>46024</v>
      </c>
      <c r="H9" s="20">
        <v>46387</v>
      </c>
      <c r="I9" s="3" t="s">
        <v>23</v>
      </c>
      <c r="J9" s="59">
        <v>0</v>
      </c>
      <c r="K9" s="3"/>
      <c r="L9" s="59">
        <v>0</v>
      </c>
      <c r="M9" s="3"/>
      <c r="N9" s="59">
        <v>0</v>
      </c>
      <c r="O9" s="3"/>
    </row>
    <row r="10" spans="1:15" ht="43.5" x14ac:dyDescent="0.35">
      <c r="A10" s="5" t="s">
        <v>38</v>
      </c>
      <c r="B10" s="5" t="s">
        <v>145</v>
      </c>
      <c r="C10" s="3" t="s">
        <v>151</v>
      </c>
      <c r="D10" s="6">
        <v>0.8</v>
      </c>
      <c r="E10" s="3" t="s">
        <v>148</v>
      </c>
      <c r="F10" s="25">
        <v>3</v>
      </c>
      <c r="G10" s="22">
        <v>46024</v>
      </c>
      <c r="H10" s="22">
        <v>46387</v>
      </c>
      <c r="I10" s="3" t="s">
        <v>23</v>
      </c>
      <c r="J10" s="59">
        <v>0</v>
      </c>
      <c r="K10" s="3"/>
      <c r="L10" s="59">
        <v>0</v>
      </c>
      <c r="M10" s="3"/>
      <c r="N10" s="59">
        <v>0</v>
      </c>
      <c r="O10" s="3"/>
    </row>
    <row r="11" spans="1:15" ht="29" x14ac:dyDescent="0.35">
      <c r="A11" s="5" t="s">
        <v>38</v>
      </c>
      <c r="B11" s="5" t="s">
        <v>141</v>
      </c>
      <c r="C11" s="3" t="s">
        <v>151</v>
      </c>
      <c r="D11" s="6">
        <v>0.9</v>
      </c>
      <c r="E11" s="61" t="s">
        <v>142</v>
      </c>
      <c r="F11" s="25">
        <v>3</v>
      </c>
      <c r="G11" s="20">
        <v>46024</v>
      </c>
      <c r="H11" s="20">
        <v>46387</v>
      </c>
      <c r="I11" s="3" t="s">
        <v>24</v>
      </c>
      <c r="J11" s="59">
        <v>0</v>
      </c>
      <c r="K11" s="3"/>
      <c r="L11" s="59">
        <v>0</v>
      </c>
      <c r="M11" s="3"/>
      <c r="N11" s="59">
        <v>0</v>
      </c>
      <c r="O11" s="3"/>
    </row>
    <row r="12" spans="1:15" ht="29" x14ac:dyDescent="0.35">
      <c r="A12" s="5" t="s">
        <v>38</v>
      </c>
      <c r="B12" s="5" t="s">
        <v>139</v>
      </c>
      <c r="C12" s="3" t="s">
        <v>151</v>
      </c>
      <c r="D12" s="41">
        <v>1</v>
      </c>
      <c r="E12" s="61" t="s">
        <v>140</v>
      </c>
      <c r="F12" s="25">
        <v>3</v>
      </c>
      <c r="G12" s="20">
        <v>46024</v>
      </c>
      <c r="H12" s="20">
        <v>46387</v>
      </c>
      <c r="I12" s="3" t="s">
        <v>25</v>
      </c>
      <c r="J12" s="59">
        <v>0</v>
      </c>
      <c r="K12" s="3"/>
      <c r="L12" s="59">
        <v>0</v>
      </c>
      <c r="M12" s="3"/>
      <c r="N12" s="59">
        <v>0</v>
      </c>
      <c r="O12" s="3"/>
    </row>
    <row r="13" spans="1:15" x14ac:dyDescent="0.35">
      <c r="A13" s="5" t="s">
        <v>39</v>
      </c>
      <c r="B13" s="3" t="s">
        <v>62</v>
      </c>
      <c r="C13" t="s">
        <v>152</v>
      </c>
      <c r="D13" s="41">
        <v>1</v>
      </c>
      <c r="E13" s="3" t="s">
        <v>101</v>
      </c>
      <c r="F13" s="25">
        <v>3</v>
      </c>
      <c r="G13" s="22">
        <v>46113</v>
      </c>
      <c r="H13" s="22">
        <v>46387</v>
      </c>
      <c r="I13" s="3" t="s">
        <v>26</v>
      </c>
      <c r="J13" s="59">
        <v>0</v>
      </c>
      <c r="K13" s="3"/>
      <c r="L13" s="59">
        <v>0</v>
      </c>
      <c r="M13" s="3"/>
      <c r="N13" s="59">
        <v>0</v>
      </c>
      <c r="O13" s="3"/>
    </row>
    <row r="14" spans="1:15" ht="29" x14ac:dyDescent="0.35">
      <c r="A14" s="5" t="s">
        <v>39</v>
      </c>
      <c r="B14" s="3" t="s">
        <v>63</v>
      </c>
      <c r="C14" s="3" t="s">
        <v>152</v>
      </c>
      <c r="D14" s="41">
        <v>1</v>
      </c>
      <c r="E14" s="3" t="s">
        <v>102</v>
      </c>
      <c r="F14" s="25">
        <v>3</v>
      </c>
      <c r="G14" s="22">
        <v>46113</v>
      </c>
      <c r="H14" s="22">
        <v>46387</v>
      </c>
      <c r="I14" s="3" t="s">
        <v>26</v>
      </c>
      <c r="J14" s="59">
        <v>0</v>
      </c>
      <c r="K14" s="3"/>
      <c r="L14" s="59">
        <v>0</v>
      </c>
      <c r="M14" s="3"/>
      <c r="N14" s="59">
        <v>0</v>
      </c>
      <c r="O14" s="3"/>
    </row>
    <row r="15" spans="1:15" ht="29" x14ac:dyDescent="0.35">
      <c r="A15" s="5" t="s">
        <v>39</v>
      </c>
      <c r="B15" s="3" t="s">
        <v>99</v>
      </c>
      <c r="C15" s="3" t="s">
        <v>152</v>
      </c>
      <c r="D15" s="41">
        <v>1</v>
      </c>
      <c r="E15" s="3" t="s">
        <v>103</v>
      </c>
      <c r="F15" s="25">
        <v>3</v>
      </c>
      <c r="G15" s="22">
        <v>46113</v>
      </c>
      <c r="H15" s="22">
        <v>46387</v>
      </c>
      <c r="I15" s="3" t="s">
        <v>26</v>
      </c>
      <c r="J15" s="59">
        <v>0</v>
      </c>
      <c r="K15" s="3"/>
      <c r="L15" s="59">
        <v>0</v>
      </c>
      <c r="M15" s="3"/>
      <c r="N15" s="59">
        <v>0</v>
      </c>
      <c r="O15" s="3"/>
    </row>
    <row r="16" spans="1:15" ht="43.5" x14ac:dyDescent="0.35">
      <c r="A16" s="5" t="s">
        <v>39</v>
      </c>
      <c r="B16" s="3" t="s">
        <v>70</v>
      </c>
      <c r="C16" s="3" t="s">
        <v>152</v>
      </c>
      <c r="D16" s="41">
        <v>1</v>
      </c>
      <c r="E16" s="3" t="s">
        <v>104</v>
      </c>
      <c r="F16" s="25">
        <v>3</v>
      </c>
      <c r="G16" s="22">
        <v>46143</v>
      </c>
      <c r="H16" s="22">
        <v>46356</v>
      </c>
      <c r="I16" s="3" t="s">
        <v>26</v>
      </c>
      <c r="J16" s="59">
        <v>0</v>
      </c>
      <c r="K16" s="3"/>
      <c r="L16" s="59">
        <v>0</v>
      </c>
      <c r="M16" s="3"/>
      <c r="N16" s="59">
        <v>0</v>
      </c>
      <c r="O16" s="3"/>
    </row>
    <row r="17" spans="1:15" ht="29" x14ac:dyDescent="0.35">
      <c r="A17" s="5" t="s">
        <v>39</v>
      </c>
      <c r="B17" s="3" t="s">
        <v>69</v>
      </c>
      <c r="C17" s="3" t="s">
        <v>152</v>
      </c>
      <c r="D17" s="41">
        <v>1</v>
      </c>
      <c r="E17" s="3" t="s">
        <v>105</v>
      </c>
      <c r="F17" s="25">
        <v>3</v>
      </c>
      <c r="G17" s="22">
        <v>46113</v>
      </c>
      <c r="H17" s="22">
        <v>46387</v>
      </c>
      <c r="I17" s="3" t="s">
        <v>26</v>
      </c>
      <c r="J17" s="59">
        <v>0</v>
      </c>
      <c r="K17" s="3"/>
      <c r="L17" s="59">
        <v>0</v>
      </c>
      <c r="M17" s="3"/>
      <c r="N17" s="59">
        <v>0</v>
      </c>
      <c r="O17" s="3"/>
    </row>
    <row r="18" spans="1:15" ht="29" x14ac:dyDescent="0.35">
      <c r="A18" s="5" t="s">
        <v>39</v>
      </c>
      <c r="B18" s="3" t="s">
        <v>100</v>
      </c>
      <c r="C18" s="3" t="s">
        <v>152</v>
      </c>
      <c r="D18" s="41">
        <v>1</v>
      </c>
      <c r="E18" s="3" t="s">
        <v>106</v>
      </c>
      <c r="F18" s="25">
        <v>2</v>
      </c>
      <c r="G18" s="22">
        <v>46143</v>
      </c>
      <c r="H18" s="22">
        <v>46234</v>
      </c>
      <c r="I18" s="3" t="s">
        <v>26</v>
      </c>
      <c r="J18" s="59">
        <v>0</v>
      </c>
      <c r="K18" s="3"/>
      <c r="L18" s="59">
        <v>0</v>
      </c>
      <c r="M18" s="3"/>
      <c r="N18" s="59">
        <v>0</v>
      </c>
      <c r="O18" s="3"/>
    </row>
    <row r="19" spans="1:15" ht="72.5" x14ac:dyDescent="0.35">
      <c r="A19" s="5" t="s">
        <v>40</v>
      </c>
      <c r="B19" s="3" t="s">
        <v>107</v>
      </c>
      <c r="C19" s="3" t="s">
        <v>153</v>
      </c>
      <c r="D19" s="41">
        <v>1</v>
      </c>
      <c r="E19" s="3" t="s">
        <v>115</v>
      </c>
      <c r="F19" s="25">
        <v>3</v>
      </c>
      <c r="G19" s="22">
        <v>46055</v>
      </c>
      <c r="H19" s="22">
        <v>46386</v>
      </c>
      <c r="I19" s="3" t="s">
        <v>27</v>
      </c>
      <c r="J19" s="59">
        <v>0</v>
      </c>
      <c r="K19" s="3"/>
      <c r="L19" s="59">
        <v>0</v>
      </c>
      <c r="M19" s="3"/>
      <c r="N19" s="59">
        <v>0</v>
      </c>
      <c r="O19" s="3"/>
    </row>
    <row r="20" spans="1:15" ht="101.5" x14ac:dyDescent="0.35">
      <c r="A20" s="5" t="s">
        <v>40</v>
      </c>
      <c r="B20" s="43" t="s">
        <v>108</v>
      </c>
      <c r="C20" s="43" t="s">
        <v>153</v>
      </c>
      <c r="D20" s="41">
        <v>1</v>
      </c>
      <c r="E20" s="43" t="s">
        <v>116</v>
      </c>
      <c r="F20" s="25">
        <v>3</v>
      </c>
      <c r="G20" s="22">
        <v>46024</v>
      </c>
      <c r="H20" s="22">
        <v>46386</v>
      </c>
      <c r="I20" s="3" t="s">
        <v>27</v>
      </c>
      <c r="J20" s="59">
        <v>0</v>
      </c>
      <c r="K20" s="3"/>
      <c r="L20" s="59">
        <v>0</v>
      </c>
      <c r="M20" s="3"/>
      <c r="N20" s="59">
        <v>0</v>
      </c>
      <c r="O20" s="3"/>
    </row>
    <row r="21" spans="1:15" ht="101.5" x14ac:dyDescent="0.35">
      <c r="A21" s="5" t="s">
        <v>40</v>
      </c>
      <c r="B21" s="43" t="s">
        <v>109</v>
      </c>
      <c r="C21" s="43" t="s">
        <v>153</v>
      </c>
      <c r="D21" s="41">
        <v>1</v>
      </c>
      <c r="E21" s="43" t="s">
        <v>117</v>
      </c>
      <c r="F21" s="25">
        <v>3</v>
      </c>
      <c r="G21" s="22">
        <v>46024</v>
      </c>
      <c r="H21" s="22">
        <v>46386</v>
      </c>
      <c r="I21" s="3" t="s">
        <v>27</v>
      </c>
      <c r="J21" s="59">
        <v>0</v>
      </c>
      <c r="K21" s="3"/>
      <c r="L21" s="59">
        <v>0</v>
      </c>
      <c r="M21" s="3"/>
      <c r="N21" s="59">
        <v>0</v>
      </c>
      <c r="O21" s="3"/>
    </row>
    <row r="22" spans="1:15" ht="72.5" x14ac:dyDescent="0.35">
      <c r="A22" s="5" t="s">
        <v>40</v>
      </c>
      <c r="B22" s="43" t="s">
        <v>110</v>
      </c>
      <c r="C22" s="43" t="s">
        <v>153</v>
      </c>
      <c r="D22" s="41">
        <v>1</v>
      </c>
      <c r="E22" s="43" t="s">
        <v>118</v>
      </c>
      <c r="F22" s="25">
        <v>3</v>
      </c>
      <c r="G22" s="22">
        <v>46024</v>
      </c>
      <c r="H22" s="22">
        <v>46386</v>
      </c>
      <c r="I22" s="3" t="s">
        <v>27</v>
      </c>
      <c r="J22" s="59">
        <v>0</v>
      </c>
      <c r="K22" s="3"/>
      <c r="L22" s="59">
        <v>0</v>
      </c>
      <c r="M22" s="3"/>
      <c r="N22" s="59">
        <v>0</v>
      </c>
      <c r="O22" s="3"/>
    </row>
    <row r="23" spans="1:15" ht="58" x14ac:dyDescent="0.35">
      <c r="A23" s="5" t="s">
        <v>40</v>
      </c>
      <c r="B23" s="43" t="s">
        <v>111</v>
      </c>
      <c r="C23" s="43" t="s">
        <v>153</v>
      </c>
      <c r="D23" s="41">
        <v>1</v>
      </c>
      <c r="E23" s="43" t="s">
        <v>119</v>
      </c>
      <c r="F23" s="25">
        <v>3</v>
      </c>
      <c r="G23" s="22">
        <v>46024</v>
      </c>
      <c r="H23" s="22">
        <v>46386</v>
      </c>
      <c r="I23" s="3" t="s">
        <v>27</v>
      </c>
      <c r="J23" s="59">
        <v>0</v>
      </c>
      <c r="K23" s="3"/>
      <c r="L23" s="59">
        <v>0</v>
      </c>
      <c r="M23" s="3"/>
      <c r="N23" s="59">
        <v>0</v>
      </c>
      <c r="O23" s="3"/>
    </row>
    <row r="24" spans="1:15" ht="29" x14ac:dyDescent="0.35">
      <c r="A24" s="5" t="s">
        <v>40</v>
      </c>
      <c r="B24" s="43" t="s">
        <v>112</v>
      </c>
      <c r="C24" s="43" t="s">
        <v>153</v>
      </c>
      <c r="D24" s="41">
        <v>1</v>
      </c>
      <c r="E24" s="43" t="s">
        <v>120</v>
      </c>
      <c r="F24" s="25">
        <v>3</v>
      </c>
      <c r="G24" s="22">
        <v>46024</v>
      </c>
      <c r="H24" s="22">
        <v>46386</v>
      </c>
      <c r="I24" s="3" t="s">
        <v>27</v>
      </c>
      <c r="J24" s="59">
        <v>0</v>
      </c>
      <c r="K24" s="3"/>
      <c r="L24" s="59">
        <v>0</v>
      </c>
      <c r="M24" s="3"/>
      <c r="N24" s="59">
        <v>0</v>
      </c>
      <c r="O24" s="3"/>
    </row>
    <row r="25" spans="1:15" ht="29" x14ac:dyDescent="0.35">
      <c r="A25" s="5" t="s">
        <v>40</v>
      </c>
      <c r="B25" s="43" t="s">
        <v>113</v>
      </c>
      <c r="C25" s="43" t="s">
        <v>153</v>
      </c>
      <c r="D25" s="41">
        <v>1</v>
      </c>
      <c r="E25" s="43" t="s">
        <v>121</v>
      </c>
      <c r="F25" s="25">
        <v>3</v>
      </c>
      <c r="G25" s="22">
        <v>46024</v>
      </c>
      <c r="H25" s="22">
        <v>46386</v>
      </c>
      <c r="I25" s="3" t="s">
        <v>27</v>
      </c>
      <c r="J25" s="59">
        <v>0</v>
      </c>
      <c r="K25" s="3"/>
      <c r="L25" s="59">
        <v>0</v>
      </c>
      <c r="M25" s="3"/>
      <c r="N25" s="59">
        <v>0</v>
      </c>
      <c r="O25" s="3"/>
    </row>
    <row r="26" spans="1:15" ht="29" x14ac:dyDescent="0.35">
      <c r="A26" s="5" t="s">
        <v>40</v>
      </c>
      <c r="B26" s="43" t="s">
        <v>114</v>
      </c>
      <c r="C26" s="43" t="s">
        <v>153</v>
      </c>
      <c r="D26" s="41">
        <v>1</v>
      </c>
      <c r="E26" s="43" t="s">
        <v>122</v>
      </c>
      <c r="F26" s="25">
        <v>3</v>
      </c>
      <c r="G26" s="22">
        <v>46024</v>
      </c>
      <c r="H26" s="22">
        <v>46386</v>
      </c>
      <c r="I26" s="3" t="s">
        <v>27</v>
      </c>
      <c r="J26" s="59">
        <v>0</v>
      </c>
      <c r="K26" s="3"/>
      <c r="L26" s="59">
        <v>0</v>
      </c>
      <c r="M26" s="3"/>
      <c r="N26" s="59">
        <v>0</v>
      </c>
      <c r="O26" s="3"/>
    </row>
    <row r="27" spans="1:15" ht="29" x14ac:dyDescent="0.35">
      <c r="A27" s="5" t="s">
        <v>40</v>
      </c>
      <c r="B27" s="5" t="s">
        <v>123</v>
      </c>
      <c r="C27" s="43" t="s">
        <v>153</v>
      </c>
      <c r="D27" s="41">
        <v>1</v>
      </c>
      <c r="E27" s="43" t="s">
        <v>118</v>
      </c>
      <c r="F27" s="25">
        <v>3</v>
      </c>
      <c r="G27" s="22">
        <v>46024</v>
      </c>
      <c r="H27" s="22">
        <v>46386</v>
      </c>
      <c r="I27" s="3" t="s">
        <v>28</v>
      </c>
      <c r="J27" s="59">
        <v>0</v>
      </c>
      <c r="K27" s="3"/>
      <c r="L27" s="59">
        <v>0</v>
      </c>
      <c r="M27" s="3"/>
      <c r="N27" s="59">
        <v>0</v>
      </c>
      <c r="O27" s="3"/>
    </row>
    <row r="28" spans="1:15" ht="58" x14ac:dyDescent="0.35">
      <c r="A28" s="5" t="s">
        <v>40</v>
      </c>
      <c r="B28" s="5" t="s">
        <v>111</v>
      </c>
      <c r="C28" s="43" t="s">
        <v>153</v>
      </c>
      <c r="D28" s="41">
        <v>1</v>
      </c>
      <c r="E28" s="43" t="s">
        <v>119</v>
      </c>
      <c r="F28" s="25">
        <v>3</v>
      </c>
      <c r="G28" s="22">
        <v>46024</v>
      </c>
      <c r="H28" s="22">
        <v>46386</v>
      </c>
      <c r="I28" s="3" t="s">
        <v>28</v>
      </c>
      <c r="J28" s="59">
        <v>0</v>
      </c>
      <c r="K28" s="3"/>
      <c r="L28" s="59">
        <v>0</v>
      </c>
      <c r="M28" s="3"/>
      <c r="N28" s="59">
        <v>0</v>
      </c>
      <c r="O28" s="3"/>
    </row>
    <row r="29" spans="1:15" ht="29" x14ac:dyDescent="0.35">
      <c r="A29" s="5" t="s">
        <v>40</v>
      </c>
      <c r="B29" s="5" t="s">
        <v>124</v>
      </c>
      <c r="C29" s="43" t="s">
        <v>153</v>
      </c>
      <c r="D29" s="41">
        <v>1</v>
      </c>
      <c r="E29" s="43" t="s">
        <v>120</v>
      </c>
      <c r="F29" s="25">
        <v>3</v>
      </c>
      <c r="G29" s="22">
        <v>46024</v>
      </c>
      <c r="H29" s="22">
        <v>46386</v>
      </c>
      <c r="I29" s="3" t="s">
        <v>28</v>
      </c>
      <c r="J29" s="59">
        <v>0</v>
      </c>
      <c r="K29" s="3"/>
      <c r="L29" s="59">
        <v>0</v>
      </c>
      <c r="M29" s="3"/>
      <c r="N29" s="59">
        <v>0</v>
      </c>
      <c r="O29" s="3"/>
    </row>
    <row r="30" spans="1:15" ht="29" x14ac:dyDescent="0.35">
      <c r="A30" s="5" t="s">
        <v>40</v>
      </c>
      <c r="B30" s="5" t="s">
        <v>125</v>
      </c>
      <c r="C30" s="43" t="s">
        <v>153</v>
      </c>
      <c r="D30" s="41">
        <v>1</v>
      </c>
      <c r="E30" s="43" t="s">
        <v>121</v>
      </c>
      <c r="F30" s="25">
        <v>3</v>
      </c>
      <c r="G30" s="22">
        <v>46024</v>
      </c>
      <c r="H30" s="22">
        <v>46386</v>
      </c>
      <c r="I30" s="3" t="s">
        <v>28</v>
      </c>
      <c r="J30" s="59">
        <v>0</v>
      </c>
      <c r="K30" s="3"/>
      <c r="L30" s="59">
        <v>0</v>
      </c>
      <c r="M30" s="3"/>
      <c r="N30" s="59">
        <v>0</v>
      </c>
      <c r="O30" s="3"/>
    </row>
    <row r="31" spans="1:15" ht="43.5" x14ac:dyDescent="0.35">
      <c r="A31" s="5" t="s">
        <v>84</v>
      </c>
      <c r="B31" s="5" t="s">
        <v>64</v>
      </c>
      <c r="C31" s="43" t="s">
        <v>154</v>
      </c>
      <c r="D31" s="41">
        <v>1</v>
      </c>
      <c r="E31" s="43" t="s">
        <v>127</v>
      </c>
      <c r="F31" s="25">
        <v>1</v>
      </c>
      <c r="G31" s="22">
        <v>45992</v>
      </c>
      <c r="H31" s="22">
        <v>46053</v>
      </c>
      <c r="I31" s="3" t="s">
        <v>138</v>
      </c>
      <c r="J31" s="59">
        <v>0</v>
      </c>
      <c r="K31" s="3"/>
      <c r="L31" s="59">
        <v>0</v>
      </c>
      <c r="M31" s="3"/>
      <c r="N31" s="59">
        <v>0</v>
      </c>
      <c r="O31" s="3"/>
    </row>
    <row r="32" spans="1:15" ht="58" x14ac:dyDescent="0.35">
      <c r="A32" s="5" t="s">
        <v>84</v>
      </c>
      <c r="B32" s="5" t="s">
        <v>65</v>
      </c>
      <c r="C32" s="43" t="s">
        <v>154</v>
      </c>
      <c r="D32" s="41">
        <v>1</v>
      </c>
      <c r="E32" s="43" t="s">
        <v>128</v>
      </c>
      <c r="F32" s="25">
        <v>3</v>
      </c>
      <c r="G32" s="22">
        <v>46054</v>
      </c>
      <c r="H32" s="22">
        <v>46357</v>
      </c>
      <c r="I32" s="3" t="s">
        <v>138</v>
      </c>
      <c r="J32" s="59">
        <v>0</v>
      </c>
      <c r="K32" s="3"/>
      <c r="L32" s="59">
        <v>0</v>
      </c>
      <c r="M32" s="3"/>
      <c r="N32" s="59">
        <v>0</v>
      </c>
      <c r="O32" s="3"/>
    </row>
    <row r="33" spans="1:15" ht="43.5" x14ac:dyDescent="0.35">
      <c r="A33" s="5" t="s">
        <v>84</v>
      </c>
      <c r="B33" s="5" t="s">
        <v>72</v>
      </c>
      <c r="C33" s="43" t="s">
        <v>154</v>
      </c>
      <c r="D33" s="41">
        <v>1</v>
      </c>
      <c r="E33" s="43" t="s">
        <v>129</v>
      </c>
      <c r="F33" s="25">
        <v>3</v>
      </c>
      <c r="G33" s="22">
        <v>46054</v>
      </c>
      <c r="H33" s="22">
        <v>46357</v>
      </c>
      <c r="I33" s="3" t="s">
        <v>138</v>
      </c>
      <c r="J33" s="59">
        <v>0</v>
      </c>
      <c r="K33" s="3"/>
      <c r="L33" s="59">
        <v>0</v>
      </c>
      <c r="M33" s="3"/>
      <c r="N33" s="59">
        <v>0</v>
      </c>
      <c r="O33" s="3"/>
    </row>
    <row r="34" spans="1:15" ht="43.5" x14ac:dyDescent="0.35">
      <c r="A34" s="5" t="s">
        <v>84</v>
      </c>
      <c r="B34" s="57" t="s">
        <v>73</v>
      </c>
      <c r="C34" s="43" t="s">
        <v>154</v>
      </c>
      <c r="D34" s="41">
        <v>1</v>
      </c>
      <c r="E34" s="43" t="s">
        <v>129</v>
      </c>
      <c r="F34" s="25">
        <v>3</v>
      </c>
      <c r="G34" s="22">
        <v>46054</v>
      </c>
      <c r="H34" s="22">
        <v>46357</v>
      </c>
      <c r="I34" s="3" t="s">
        <v>138</v>
      </c>
      <c r="J34" s="59">
        <v>0</v>
      </c>
      <c r="K34" s="3"/>
      <c r="L34" s="59">
        <v>0</v>
      </c>
      <c r="M34" s="3"/>
      <c r="N34" s="59">
        <v>0</v>
      </c>
      <c r="O34" s="3"/>
    </row>
  </sheetData>
  <autoFilter ref="A1:O1" xr:uid="{E3AF65E7-F60A-46A2-AA72-70BC6941B1F5}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2D9155-6B7D-4F28-B2D6-71223B228AFF}">
  <dimension ref="G1:T9"/>
  <sheetViews>
    <sheetView showGridLines="0" zoomScale="70" zoomScaleNormal="70" workbookViewId="0"/>
  </sheetViews>
  <sheetFormatPr baseColWidth="10" defaultColWidth="11.453125" defaultRowHeight="13.5" x14ac:dyDescent="0.25"/>
  <cols>
    <col min="1" max="1" width="11.453125" style="34" customWidth="1"/>
    <col min="2" max="9" width="11.453125" style="34"/>
    <col min="10" max="10" width="11.453125" style="34" customWidth="1"/>
    <col min="11" max="11" width="29.54296875" style="34" bestFit="1" customWidth="1"/>
    <col min="12" max="12" width="8.36328125" style="34" bestFit="1" customWidth="1"/>
    <col min="13" max="13" width="7.26953125" style="34" bestFit="1" customWidth="1"/>
    <col min="14" max="14" width="8.36328125" style="34" bestFit="1" customWidth="1"/>
    <col min="15" max="17" width="7.26953125" style="34" bestFit="1" customWidth="1"/>
    <col min="18" max="18" width="8.36328125" style="34" bestFit="1" customWidth="1"/>
    <col min="19" max="19" width="7.26953125" style="34" bestFit="1" customWidth="1"/>
    <col min="20" max="20" width="5.6328125" style="34" bestFit="1" customWidth="1"/>
    <col min="21" max="16384" width="11.453125" style="34"/>
  </cols>
  <sheetData>
    <row r="1" spans="7:20" ht="10" customHeight="1" x14ac:dyDescent="0.25"/>
    <row r="2" spans="7:20" ht="15" x14ac:dyDescent="0.25">
      <c r="K2" s="35" t="s">
        <v>18</v>
      </c>
      <c r="L2" s="4" t="s">
        <v>21</v>
      </c>
      <c r="M2" s="4" t="s">
        <v>23</v>
      </c>
      <c r="N2" s="4" t="s">
        <v>26</v>
      </c>
      <c r="O2" s="4" t="s">
        <v>24</v>
      </c>
      <c r="P2" s="4" t="s">
        <v>20</v>
      </c>
      <c r="Q2" s="4" t="s">
        <v>28</v>
      </c>
      <c r="R2" s="4" t="s">
        <v>25</v>
      </c>
      <c r="S2" s="4" t="s">
        <v>27</v>
      </c>
      <c r="T2" s="4" t="s">
        <v>86</v>
      </c>
    </row>
    <row r="3" spans="7:20" ht="15" x14ac:dyDescent="0.25">
      <c r="G3" s="36"/>
      <c r="K3" s="37" t="s">
        <v>61</v>
      </c>
      <c r="L3" s="38">
        <f>RESUMEN!J3</f>
        <v>0</v>
      </c>
      <c r="M3" s="38">
        <f>RESUMEN!J4</f>
        <v>0</v>
      </c>
      <c r="N3" s="38">
        <f>RESUMEN!J8</f>
        <v>0</v>
      </c>
      <c r="O3" s="38">
        <f>RESUMEN!J5</f>
        <v>0</v>
      </c>
      <c r="P3" s="38">
        <f>RESUMEN!J2</f>
        <v>0</v>
      </c>
      <c r="Q3" s="38">
        <f>RESUMEN!J10</f>
        <v>0</v>
      </c>
      <c r="R3" s="38">
        <f>RESUMEN!J7</f>
        <v>0</v>
      </c>
      <c r="S3" s="38">
        <f>RESUMEN!J9</f>
        <v>0</v>
      </c>
      <c r="T3" s="38">
        <f>RESUMEN!J11</f>
        <v>0</v>
      </c>
    </row>
    <row r="4" spans="7:20" ht="15" x14ac:dyDescent="0.25">
      <c r="G4" s="36"/>
      <c r="K4" s="39" t="s">
        <v>19</v>
      </c>
      <c r="L4" s="40">
        <f>100%-L3</f>
        <v>1</v>
      </c>
      <c r="M4" s="40">
        <f>102%-M3</f>
        <v>1.02</v>
      </c>
      <c r="N4" s="40">
        <f>102%-N3</f>
        <v>1.02</v>
      </c>
      <c r="O4" s="40">
        <f t="shared" ref="O4:S4" si="0">100%-O3</f>
        <v>1</v>
      </c>
      <c r="P4" s="40">
        <f t="shared" si="0"/>
        <v>1</v>
      </c>
      <c r="Q4" s="40">
        <f t="shared" si="0"/>
        <v>1</v>
      </c>
      <c r="R4" s="40">
        <f t="shared" si="0"/>
        <v>1</v>
      </c>
      <c r="S4" s="40">
        <f t="shared" si="0"/>
        <v>1</v>
      </c>
      <c r="T4" s="40">
        <f t="shared" ref="T4" si="1">100%-T3</f>
        <v>1</v>
      </c>
    </row>
    <row r="5" spans="7:20" x14ac:dyDescent="0.25">
      <c r="G5" s="36"/>
    </row>
    <row r="6" spans="7:20" ht="10" customHeight="1" x14ac:dyDescent="0.25">
      <c r="G6" s="36"/>
    </row>
    <row r="7" spans="7:20" x14ac:dyDescent="0.25">
      <c r="G7" s="36"/>
    </row>
    <row r="8" spans="7:20" x14ac:dyDescent="0.25">
      <c r="G8" s="36"/>
    </row>
    <row r="9" spans="7:20" x14ac:dyDescent="0.25">
      <c r="G9" s="36"/>
    </row>
  </sheetData>
  <pageMargins left="0.7" right="0.7" top="0.75" bottom="0.75" header="0.3" footer="0.3"/>
  <pageSetup orientation="portrait" r:id="rId1"/>
  <headerFooter>
    <oddFooter>&amp;L_x000D_&amp;1#&amp;"Calibri"&amp;10&amp;K000000 Información Publica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AE051-571D-4F8B-9562-BF5D4475EFB8}">
  <dimension ref="B1:C20"/>
  <sheetViews>
    <sheetView workbookViewId="0"/>
  </sheetViews>
  <sheetFormatPr baseColWidth="10" defaultColWidth="11.453125" defaultRowHeight="14.5" x14ac:dyDescent="0.35"/>
  <cols>
    <col min="1" max="1" width="5.26953125" customWidth="1"/>
    <col min="2" max="2" width="2.81640625" bestFit="1" customWidth="1"/>
    <col min="3" max="3" width="68" bestFit="1" customWidth="1"/>
  </cols>
  <sheetData>
    <row r="1" spans="2:3" x14ac:dyDescent="0.35">
      <c r="B1" t="s">
        <v>29</v>
      </c>
      <c r="C1" t="s">
        <v>42</v>
      </c>
    </row>
    <row r="2" spans="2:3" x14ac:dyDescent="0.35">
      <c r="B2">
        <v>1</v>
      </c>
      <c r="C2" t="s">
        <v>38</v>
      </c>
    </row>
    <row r="3" spans="2:3" x14ac:dyDescent="0.35">
      <c r="B3">
        <v>2</v>
      </c>
      <c r="C3" t="s">
        <v>43</v>
      </c>
    </row>
    <row r="4" spans="2:3" x14ac:dyDescent="0.35">
      <c r="B4">
        <v>3</v>
      </c>
      <c r="C4" t="s">
        <v>44</v>
      </c>
    </row>
    <row r="5" spans="2:3" x14ac:dyDescent="0.35">
      <c r="B5">
        <v>4</v>
      </c>
      <c r="C5" t="s">
        <v>45</v>
      </c>
    </row>
    <row r="6" spans="2:3" x14ac:dyDescent="0.35">
      <c r="B6">
        <v>5</v>
      </c>
      <c r="C6" t="s">
        <v>37</v>
      </c>
    </row>
    <row r="7" spans="2:3" x14ac:dyDescent="0.35">
      <c r="B7">
        <v>6</v>
      </c>
      <c r="C7" t="s">
        <v>46</v>
      </c>
    </row>
    <row r="8" spans="2:3" x14ac:dyDescent="0.35">
      <c r="B8">
        <v>7</v>
      </c>
      <c r="C8" t="s">
        <v>47</v>
      </c>
    </row>
    <row r="9" spans="2:3" x14ac:dyDescent="0.35">
      <c r="B9">
        <v>8</v>
      </c>
      <c r="C9" t="s">
        <v>48</v>
      </c>
    </row>
    <row r="10" spans="2:3" x14ac:dyDescent="0.35">
      <c r="B10">
        <v>9</v>
      </c>
      <c r="C10" t="s">
        <v>49</v>
      </c>
    </row>
    <row r="11" spans="2:3" x14ac:dyDescent="0.35">
      <c r="B11">
        <v>10</v>
      </c>
      <c r="C11" t="s">
        <v>39</v>
      </c>
    </row>
    <row r="12" spans="2:3" x14ac:dyDescent="0.35">
      <c r="B12">
        <v>11</v>
      </c>
      <c r="C12" t="s">
        <v>40</v>
      </c>
    </row>
    <row r="13" spans="2:3" x14ac:dyDescent="0.35">
      <c r="B13">
        <v>12</v>
      </c>
      <c r="C13" t="s">
        <v>50</v>
      </c>
    </row>
    <row r="14" spans="2:3" x14ac:dyDescent="0.35">
      <c r="B14">
        <v>13</v>
      </c>
      <c r="C14" t="s">
        <v>51</v>
      </c>
    </row>
    <row r="15" spans="2:3" x14ac:dyDescent="0.35">
      <c r="B15">
        <v>14</v>
      </c>
      <c r="C15" t="s">
        <v>41</v>
      </c>
    </row>
    <row r="16" spans="2:3" x14ac:dyDescent="0.35">
      <c r="B16">
        <v>15</v>
      </c>
      <c r="C16" t="s">
        <v>52</v>
      </c>
    </row>
    <row r="17" spans="2:3" x14ac:dyDescent="0.35">
      <c r="B17">
        <v>15</v>
      </c>
      <c r="C17" t="s">
        <v>36</v>
      </c>
    </row>
    <row r="18" spans="2:3" x14ac:dyDescent="0.35">
      <c r="B18">
        <v>17</v>
      </c>
      <c r="C18" t="s">
        <v>53</v>
      </c>
    </row>
    <row r="19" spans="2:3" x14ac:dyDescent="0.35">
      <c r="B19">
        <v>18</v>
      </c>
      <c r="C19" t="s">
        <v>54</v>
      </c>
    </row>
    <row r="20" spans="2:3" x14ac:dyDescent="0.35">
      <c r="B20">
        <v>19</v>
      </c>
      <c r="C20" t="s">
        <v>55</v>
      </c>
    </row>
  </sheetData>
  <pageMargins left="0.7" right="0.7" top="0.75" bottom="0.75" header="0.3" footer="0.3"/>
  <headerFooter>
    <oddFooter>&amp;L_x000D_&amp;1#&amp;"Calibri"&amp;10&amp;K000000 Información Publica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ADFC4F-220C-4BF1-AA76-AF07E9210C03}">
  <dimension ref="A1:H9"/>
  <sheetViews>
    <sheetView showGridLines="0" zoomScale="80" zoomScaleNormal="80" workbookViewId="0">
      <pane xSplit="3" ySplit="4" topLeftCell="D5" activePane="bottomRight" state="frozen"/>
      <selection activeCell="C8" sqref="C8"/>
      <selection pane="topRight" activeCell="C8" sqref="C8"/>
      <selection pane="bottomLeft" activeCell="C8" sqref="C8"/>
      <selection pane="bottomRight" activeCell="D5" sqref="D5"/>
    </sheetView>
  </sheetViews>
  <sheetFormatPr baseColWidth="10" defaultColWidth="11.453125" defaultRowHeight="14.5" x14ac:dyDescent="0.35"/>
  <cols>
    <col min="1" max="1" width="5.90625" style="19" customWidth="1"/>
    <col min="2" max="2" width="30.6328125" customWidth="1"/>
    <col min="3" max="3" width="50.54296875" customWidth="1"/>
    <col min="4" max="4" width="24.6328125" customWidth="1"/>
    <col min="6" max="6" width="18.54296875" customWidth="1"/>
    <col min="7" max="8" width="15.08984375" customWidth="1"/>
  </cols>
  <sheetData>
    <row r="1" spans="1:8" ht="19" thickBot="1" x14ac:dyDescent="0.4">
      <c r="A1" s="1"/>
      <c r="B1" s="1"/>
      <c r="D1" s="11"/>
      <c r="E1" s="11"/>
      <c r="H1" s="11"/>
    </row>
    <row r="2" spans="1:8" s="18" customFormat="1" ht="43.5" customHeight="1" thickBot="1" x14ac:dyDescent="0.4">
      <c r="A2" s="71"/>
      <c r="B2" s="72"/>
      <c r="C2" s="73" t="str">
        <f>RESUMEN!B6</f>
        <v>Plan de Incentivos Institucionales</v>
      </c>
      <c r="D2" s="74"/>
      <c r="E2" s="74"/>
      <c r="F2" s="74"/>
      <c r="G2" s="74"/>
      <c r="H2" s="74"/>
    </row>
    <row r="4" spans="1:8" ht="32" customHeight="1" x14ac:dyDescent="0.35">
      <c r="A4" s="7" t="s">
        <v>29</v>
      </c>
      <c r="B4" s="7" t="s">
        <v>30</v>
      </c>
      <c r="C4" s="7" t="s">
        <v>31</v>
      </c>
      <c r="D4" s="7" t="s">
        <v>22</v>
      </c>
      <c r="E4" s="7" t="s">
        <v>32</v>
      </c>
      <c r="F4" s="7" t="s">
        <v>33</v>
      </c>
      <c r="G4" s="7" t="s">
        <v>34</v>
      </c>
      <c r="H4" s="7" t="s">
        <v>35</v>
      </c>
    </row>
    <row r="5" spans="1:8" ht="42" customHeight="1" x14ac:dyDescent="0.35">
      <c r="A5" s="17">
        <v>1</v>
      </c>
      <c r="B5" s="4" t="s">
        <v>38</v>
      </c>
      <c r="C5" s="5"/>
      <c r="D5" s="3"/>
      <c r="E5" s="21"/>
      <c r="F5" s="3"/>
      <c r="G5" s="20"/>
      <c r="H5" s="20"/>
    </row>
    <row r="6" spans="1:8" ht="42" customHeight="1" x14ac:dyDescent="0.35">
      <c r="A6" s="17">
        <v>2</v>
      </c>
      <c r="B6" s="4" t="s">
        <v>38</v>
      </c>
      <c r="C6" s="5"/>
      <c r="D6" s="3"/>
      <c r="E6" s="21"/>
      <c r="F6" s="3"/>
      <c r="G6" s="20"/>
      <c r="H6" s="20"/>
    </row>
    <row r="7" spans="1:8" ht="42" customHeight="1" x14ac:dyDescent="0.35">
      <c r="A7" s="17">
        <v>3</v>
      </c>
      <c r="B7" s="4" t="s">
        <v>38</v>
      </c>
      <c r="C7" s="5"/>
      <c r="D7" s="3"/>
      <c r="E7" s="21"/>
      <c r="F7" s="3"/>
      <c r="G7" s="20"/>
      <c r="H7" s="20"/>
    </row>
    <row r="8" spans="1:8" ht="21" customHeight="1" x14ac:dyDescent="0.35">
      <c r="C8" s="9"/>
    </row>
    <row r="9" spans="1:8" x14ac:dyDescent="0.35">
      <c r="C9" s="9"/>
    </row>
  </sheetData>
  <mergeCells count="2">
    <mergeCell ref="A2:B2"/>
    <mergeCell ref="C2:H2"/>
  </mergeCells>
  <pageMargins left="0.7" right="0.7" top="0.75" bottom="0.75" header="0.3" footer="0.3"/>
  <pageSetup orientation="portrait" r:id="rId1"/>
  <headerFooter>
    <oddFooter>&amp;L_x000D_&amp;1#&amp;"Calibri"&amp;10&amp;K000000 Información Publica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BC66D-5DA6-4925-B16B-367E84268C4E}">
  <sheetPr>
    <pageSetUpPr fitToPage="1"/>
  </sheetPr>
  <dimension ref="A1:J49"/>
  <sheetViews>
    <sheetView showGridLines="0" tabSelected="1" zoomScale="70" zoomScaleNormal="70" workbookViewId="0"/>
  </sheetViews>
  <sheetFormatPr baseColWidth="10" defaultColWidth="0" defaultRowHeight="14.5" zeroHeight="1" x14ac:dyDescent="0.35"/>
  <cols>
    <col min="1" max="9" width="17.6328125" customWidth="1"/>
    <col min="10" max="10" width="0" hidden="1" customWidth="1"/>
    <col min="11" max="16384" width="11.453125" hidden="1"/>
  </cols>
  <sheetData>
    <row r="1" spans="1:9" ht="23.5" x14ac:dyDescent="0.55000000000000004">
      <c r="A1" s="76" t="s">
        <v>155</v>
      </c>
    </row>
    <row r="2" spans="1:9" x14ac:dyDescent="0.35"/>
    <row r="3" spans="1:9" x14ac:dyDescent="0.35"/>
    <row r="4" spans="1:9" x14ac:dyDescent="0.35"/>
    <row r="5" spans="1:9" ht="18.5" x14ac:dyDescent="0.35">
      <c r="B5" s="64"/>
      <c r="C5" s="64"/>
      <c r="D5" s="64"/>
      <c r="E5" s="64"/>
      <c r="F5" s="64"/>
      <c r="G5" s="64"/>
      <c r="H5" s="64"/>
      <c r="I5" s="64"/>
    </row>
    <row r="6" spans="1:9" ht="18.5" x14ac:dyDescent="0.35">
      <c r="B6" s="65"/>
      <c r="C6" s="65"/>
      <c r="D6" s="65"/>
      <c r="E6" s="65"/>
      <c r="F6" s="65"/>
      <c r="G6" s="65"/>
      <c r="H6" s="65"/>
      <c r="I6" s="65"/>
    </row>
    <row r="7" spans="1:9" ht="15.5" x14ac:dyDescent="0.35">
      <c r="B7" s="69"/>
      <c r="C7" s="69"/>
      <c r="D7" s="69"/>
      <c r="E7" s="69"/>
      <c r="F7" s="69"/>
      <c r="G7" s="69"/>
      <c r="H7" s="69"/>
      <c r="I7" s="69"/>
    </row>
    <row r="8" spans="1:9" ht="18.5" x14ac:dyDescent="0.35">
      <c r="C8" s="2"/>
    </row>
    <row r="9" spans="1:9" ht="18.5" x14ac:dyDescent="0.35">
      <c r="C9" s="2"/>
    </row>
    <row r="10" spans="1:9" ht="18.5" x14ac:dyDescent="0.35">
      <c r="B10" s="66"/>
      <c r="C10" s="66"/>
      <c r="D10" s="66"/>
      <c r="E10" s="66"/>
      <c r="F10" s="66"/>
      <c r="G10" s="66"/>
      <c r="H10" s="66"/>
      <c r="I10" s="66"/>
    </row>
    <row r="11" spans="1:9" ht="18.5" x14ac:dyDescent="0.35">
      <c r="C11" s="2"/>
    </row>
    <row r="12" spans="1:9" ht="18.5" x14ac:dyDescent="0.35">
      <c r="C12" s="2"/>
    </row>
    <row r="13" spans="1:9" ht="18.5" x14ac:dyDescent="0.35">
      <c r="C13" s="2"/>
    </row>
    <row r="14" spans="1:9" ht="18.5" x14ac:dyDescent="0.35">
      <c r="C14" s="2"/>
    </row>
    <row r="15" spans="1:9" ht="18.5" x14ac:dyDescent="0.35">
      <c r="C15" s="2"/>
    </row>
    <row r="16" spans="1:9" ht="18.5" x14ac:dyDescent="0.35">
      <c r="B16" s="68"/>
      <c r="C16" s="68"/>
      <c r="D16" s="68"/>
      <c r="E16" s="68"/>
      <c r="F16" s="68"/>
      <c r="G16" s="68"/>
      <c r="H16" s="68"/>
      <c r="I16" s="68"/>
    </row>
    <row r="17" spans="1:9" ht="18.5" x14ac:dyDescent="0.35">
      <c r="B17" s="68"/>
      <c r="C17" s="68"/>
      <c r="D17" s="68"/>
      <c r="E17" s="68"/>
      <c r="F17" s="68"/>
      <c r="G17" s="68"/>
      <c r="H17" s="68"/>
      <c r="I17" s="68"/>
    </row>
    <row r="18" spans="1:9" ht="18.5" x14ac:dyDescent="0.35">
      <c r="B18" s="68"/>
      <c r="C18" s="68"/>
      <c r="D18" s="68"/>
      <c r="E18" s="68"/>
      <c r="F18" s="68"/>
      <c r="G18" s="68"/>
      <c r="H18" s="68"/>
      <c r="I18" s="68"/>
    </row>
    <row r="19" spans="1:9" x14ac:dyDescent="0.35"/>
    <row r="20" spans="1:9" x14ac:dyDescent="0.35"/>
    <row r="21" spans="1:9" x14ac:dyDescent="0.35"/>
    <row r="22" spans="1:9" x14ac:dyDescent="0.35"/>
    <row r="23" spans="1:9" x14ac:dyDescent="0.35"/>
    <row r="24" spans="1:9" ht="14.5" customHeight="1" x14ac:dyDescent="0.35">
      <c r="A24" s="67" t="s">
        <v>88</v>
      </c>
      <c r="B24" s="67"/>
      <c r="C24" s="67"/>
      <c r="D24" s="67"/>
      <c r="E24" s="67"/>
      <c r="F24" s="67"/>
      <c r="G24" s="67"/>
      <c r="H24" s="67"/>
      <c r="I24" s="67"/>
    </row>
    <row r="25" spans="1:9" ht="15.5" customHeight="1" x14ac:dyDescent="0.35">
      <c r="A25" s="67"/>
      <c r="B25" s="67"/>
      <c r="C25" s="67"/>
      <c r="D25" s="67"/>
      <c r="E25" s="67"/>
      <c r="F25" s="67"/>
      <c r="G25" s="67"/>
      <c r="H25" s="67"/>
      <c r="I25" s="67"/>
    </row>
    <row r="26" spans="1:9" ht="15.5" x14ac:dyDescent="0.35">
      <c r="A26" s="52" t="s">
        <v>74</v>
      </c>
    </row>
    <row r="27" spans="1:9" ht="15.5" x14ac:dyDescent="0.35">
      <c r="A27" s="52" t="s">
        <v>75</v>
      </c>
    </row>
    <row r="28" spans="1:9" ht="18.5" x14ac:dyDescent="0.45">
      <c r="A28" s="53"/>
      <c r="B28" s="50"/>
    </row>
    <row r="29" spans="1:9" ht="18.5" x14ac:dyDescent="0.35">
      <c r="A29" s="54" t="s">
        <v>76</v>
      </c>
    </row>
    <row r="30" spans="1:9" ht="18.5" x14ac:dyDescent="0.35">
      <c r="A30" s="55" t="s">
        <v>77</v>
      </c>
    </row>
    <row r="31" spans="1:9" ht="18.5" x14ac:dyDescent="0.35">
      <c r="A31" s="55" t="s">
        <v>78</v>
      </c>
    </row>
    <row r="32" spans="1:9" ht="18.5" x14ac:dyDescent="0.35">
      <c r="A32" s="55" t="s">
        <v>79</v>
      </c>
    </row>
    <row r="33" spans="1:1" ht="18.5" x14ac:dyDescent="0.35">
      <c r="A33" s="55" t="s">
        <v>80</v>
      </c>
    </row>
    <row r="34" spans="1:1" ht="18.5" x14ac:dyDescent="0.35">
      <c r="A34" s="55" t="s">
        <v>81</v>
      </c>
    </row>
    <row r="35" spans="1:1" x14ac:dyDescent="0.35"/>
    <row r="36" spans="1:1" x14ac:dyDescent="0.35"/>
    <row r="37" spans="1:1" x14ac:dyDescent="0.35"/>
    <row r="38" spans="1:1" x14ac:dyDescent="0.35"/>
    <row r="39" spans="1:1" x14ac:dyDescent="0.35"/>
    <row r="40" spans="1:1" x14ac:dyDescent="0.35"/>
    <row r="41" spans="1:1" x14ac:dyDescent="0.35"/>
    <row r="42" spans="1:1" x14ac:dyDescent="0.35"/>
    <row r="43" spans="1:1" x14ac:dyDescent="0.35"/>
    <row r="44" spans="1:1" x14ac:dyDescent="0.35"/>
    <row r="45" spans="1:1" x14ac:dyDescent="0.35"/>
    <row r="46" spans="1:1" x14ac:dyDescent="0.35"/>
    <row r="47" spans="1:1" x14ac:dyDescent="0.35"/>
    <row r="48" spans="1:1" x14ac:dyDescent="0.35"/>
    <row r="49" customFormat="1" x14ac:dyDescent="0.35"/>
  </sheetData>
  <mergeCells count="8">
    <mergeCell ref="B5:I5"/>
    <mergeCell ref="B6:I6"/>
    <mergeCell ref="B10:I10"/>
    <mergeCell ref="A24:I25"/>
    <mergeCell ref="B18:I18"/>
    <mergeCell ref="B16:I16"/>
    <mergeCell ref="B17:I17"/>
    <mergeCell ref="B7:I7"/>
  </mergeCells>
  <pageMargins left="0.7" right="0.7" top="0.75" bottom="0.75" header="0.3" footer="0.3"/>
  <pageSetup scale="77" orientation="landscape" r:id="rId1"/>
  <headerFooter>
    <oddFooter>&amp;L_x000D_&amp;1#&amp;"Calibri"&amp;10&amp;K000000 Información Publica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8EC2AA-3353-495C-B0C4-B555C0900AC1}">
  <dimension ref="A1:J34"/>
  <sheetViews>
    <sheetView showGridLines="0" zoomScale="70" zoomScaleNormal="70" workbookViewId="0">
      <pane xSplit="2" ySplit="1" topLeftCell="C2" activePane="bottomRight" state="frozen"/>
      <selection activeCell="A2" sqref="A2:B2"/>
      <selection pane="topRight" activeCell="A2" sqref="A2:B2"/>
      <selection pane="bottomLeft" activeCell="A2" sqref="A2:B2"/>
      <selection pane="bottomRight" activeCell="C2" sqref="C2"/>
    </sheetView>
  </sheetViews>
  <sheetFormatPr baseColWidth="10" defaultColWidth="11.453125" defaultRowHeight="14.5" zeroHeight="1" x14ac:dyDescent="0.35"/>
  <cols>
    <col min="1" max="1" width="7" style="14" customWidth="1"/>
    <col min="2" max="2" width="64.453125" style="13" bestFit="1" customWidth="1"/>
    <col min="3" max="3" width="11.7265625" style="13" customWidth="1"/>
    <col min="4" max="4" width="25.453125" style="15" customWidth="1"/>
    <col min="5" max="5" width="14.08984375" style="15" customWidth="1"/>
    <col min="6" max="6" width="16" style="13" customWidth="1"/>
    <col min="7" max="7" width="20.08984375" style="33" customWidth="1"/>
    <col min="8" max="9" width="20.08984375" style="13" customWidth="1"/>
    <col min="10" max="16384" width="11.453125" style="13"/>
  </cols>
  <sheetData>
    <row r="1" spans="1:10" s="16" customFormat="1" ht="31" x14ac:dyDescent="0.35">
      <c r="A1" s="27" t="s">
        <v>0</v>
      </c>
      <c r="B1" s="56" t="s">
        <v>1</v>
      </c>
      <c r="C1" s="56" t="s">
        <v>137</v>
      </c>
      <c r="D1" s="27" t="s">
        <v>2</v>
      </c>
      <c r="E1" s="28" t="s">
        <v>3</v>
      </c>
      <c r="F1" s="28" t="s">
        <v>149</v>
      </c>
      <c r="G1" s="32" t="s">
        <v>66</v>
      </c>
      <c r="H1" s="26" t="s">
        <v>60</v>
      </c>
      <c r="I1" s="26" t="s">
        <v>61</v>
      </c>
      <c r="J1" s="28" t="s">
        <v>87</v>
      </c>
    </row>
    <row r="2" spans="1:10" ht="33" customHeight="1" x14ac:dyDescent="0.35">
      <c r="A2" s="17">
        <v>1</v>
      </c>
      <c r="B2" s="12" t="s">
        <v>4</v>
      </c>
      <c r="C2" s="4" t="s">
        <v>20</v>
      </c>
      <c r="D2" s="4" t="s">
        <v>5</v>
      </c>
      <c r="E2" s="63">
        <f>PINAR!C3</f>
        <v>4</v>
      </c>
      <c r="F2" s="10">
        <v>1</v>
      </c>
      <c r="G2" s="10">
        <f>IFERROR(AVERAGEIF(Consolidado!$I$2:$I$34,RESUMEN!C2,Consolidado!$J$2:$J$34)," ")</f>
        <v>0</v>
      </c>
      <c r="H2" s="10">
        <f>IFERROR(AVERAGEIF(Consolidado!$I$2:$I$34,RESUMEN!C2,Consolidado!$L$2:$L$34),"")</f>
        <v>0</v>
      </c>
      <c r="I2" s="10">
        <f>IFERROR(AVERAGEIF(Consolidado!$I$2:$I$34,RESUMEN!C2,Consolidado!$N$2:$N$34)," ")</f>
        <v>0</v>
      </c>
      <c r="J2" s="10">
        <f>G2</f>
        <v>0</v>
      </c>
    </row>
    <row r="3" spans="1:10" ht="33" customHeight="1" x14ac:dyDescent="0.35">
      <c r="A3" s="17">
        <v>2</v>
      </c>
      <c r="B3" s="12" t="s">
        <v>6</v>
      </c>
      <c r="C3" s="4" t="s">
        <v>21</v>
      </c>
      <c r="D3" s="4" t="s">
        <v>5</v>
      </c>
      <c r="E3" s="63">
        <f>PAC!C3</f>
        <v>2</v>
      </c>
      <c r="F3" s="10">
        <v>1</v>
      </c>
      <c r="G3" s="10">
        <f>IFERROR(AVERAGEIF(Consolidado!$I$2:$I$34,RESUMEN!C3,Consolidado!$J$2:$J$34)," ")</f>
        <v>0</v>
      </c>
      <c r="H3" s="10">
        <f>IFERROR(AVERAGEIF(Consolidado!$I$2:$I$34,RESUMEN!C3,Consolidado!$L$2:$L$34),"")</f>
        <v>0</v>
      </c>
      <c r="I3" s="10">
        <f>IFERROR(AVERAGEIF(Consolidado!$I$2:$I$34,RESUMEN!C3,Consolidado!$N$2:$N$34)," ")</f>
        <v>0</v>
      </c>
      <c r="J3" s="10">
        <f t="shared" ref="J3:J11" si="0">G3</f>
        <v>0</v>
      </c>
    </row>
    <row r="4" spans="1:10" ht="33" customHeight="1" x14ac:dyDescent="0.35">
      <c r="A4" s="17">
        <v>3</v>
      </c>
      <c r="B4" s="12" t="s">
        <v>7</v>
      </c>
      <c r="C4" s="4" t="s">
        <v>23</v>
      </c>
      <c r="D4" s="4" t="s">
        <v>8</v>
      </c>
      <c r="E4" s="63">
        <f>PETH!C3</f>
        <v>3</v>
      </c>
      <c r="F4" s="10">
        <v>1</v>
      </c>
      <c r="G4" s="10">
        <f>IFERROR(AVERAGEIF(Consolidado!$I$2:$I$34,RESUMEN!C4,Consolidado!$J$2:$J$34)," ")</f>
        <v>0</v>
      </c>
      <c r="H4" s="10">
        <f>IFERROR(AVERAGEIF(Consolidado!$I$2:$I$34,RESUMEN!C4,Consolidado!$L$2:$L$34),"")</f>
        <v>0</v>
      </c>
      <c r="I4" s="10">
        <f>IFERROR(AVERAGEIF(Consolidado!$I$2:$I$34,RESUMEN!C4,Consolidado!$N$2:$N$34)," ")</f>
        <v>0</v>
      </c>
      <c r="J4" s="10">
        <f t="shared" si="0"/>
        <v>0</v>
      </c>
    </row>
    <row r="5" spans="1:10" ht="33" customHeight="1" x14ac:dyDescent="0.35">
      <c r="A5" s="17">
        <v>4</v>
      </c>
      <c r="B5" s="12" t="s">
        <v>9</v>
      </c>
      <c r="C5" s="4" t="s">
        <v>24</v>
      </c>
      <c r="D5" s="4" t="s">
        <v>8</v>
      </c>
      <c r="E5" s="63">
        <f>PIC!C3</f>
        <v>1</v>
      </c>
      <c r="F5" s="10">
        <v>1</v>
      </c>
      <c r="G5" s="10">
        <f>IFERROR(AVERAGEIF(Consolidado!$I$2:$I$34,RESUMEN!C5,Consolidado!$J$2:$J$34)," ")</f>
        <v>0</v>
      </c>
      <c r="H5" s="10">
        <f>IFERROR(AVERAGEIF(Consolidado!$I$2:$I$34,RESUMEN!C5,Consolidado!$L$2:$L$34),"")</f>
        <v>0</v>
      </c>
      <c r="I5" s="10">
        <f>IFERROR(AVERAGEIF(Consolidado!$I$2:$I$34,RESUMEN!C5,Consolidado!$N$2:$N$34)," ")</f>
        <v>0</v>
      </c>
      <c r="J5" s="10">
        <f t="shared" si="0"/>
        <v>0</v>
      </c>
    </row>
    <row r="6" spans="1:10" ht="33" hidden="1" customHeight="1" x14ac:dyDescent="0.35">
      <c r="A6" s="17">
        <v>5</v>
      </c>
      <c r="B6" s="12" t="s">
        <v>10</v>
      </c>
      <c r="C6" s="4"/>
      <c r="D6" s="4" t="s">
        <v>89</v>
      </c>
      <c r="E6" s="63">
        <v>0</v>
      </c>
      <c r="F6" s="10">
        <v>1</v>
      </c>
      <c r="G6" s="10" t="str">
        <f>IFERROR(AVERAGEIF(Consolidado!$I$2:$I$34,RESUMEN!C6,Consolidado!$J$2:$J$34)," ")</f>
        <v xml:space="preserve"> </v>
      </c>
      <c r="H6" s="10" t="str">
        <f>IFERROR(AVERAGEIF(Consolidado!$I$2:$I$34,RESUMEN!C6,Consolidado!$L$2:$L$34),"")</f>
        <v/>
      </c>
      <c r="I6" s="10" t="str">
        <f>IFERROR(AVERAGEIF(Consolidado!$I$2:$I$34,RESUMEN!C6,Consolidado!$N$2:$N$34)," ")</f>
        <v xml:space="preserve"> </v>
      </c>
      <c r="J6" s="10" t="str">
        <f t="shared" si="0"/>
        <v xml:space="preserve"> </v>
      </c>
    </row>
    <row r="7" spans="1:10" ht="33" customHeight="1" x14ac:dyDescent="0.35">
      <c r="A7" s="17">
        <v>6</v>
      </c>
      <c r="B7" s="12" t="s">
        <v>11</v>
      </c>
      <c r="C7" s="4" t="s">
        <v>25</v>
      </c>
      <c r="D7" s="4" t="s">
        <v>8</v>
      </c>
      <c r="E7" s="63">
        <f>PSST!C3</f>
        <v>1</v>
      </c>
      <c r="F7" s="10">
        <v>1</v>
      </c>
      <c r="G7" s="10">
        <f>IFERROR(AVERAGEIF(Consolidado!$I$2:$I$34,RESUMEN!C7,Consolidado!$J$2:$J$34)," ")</f>
        <v>0</v>
      </c>
      <c r="H7" s="10">
        <f>IFERROR(AVERAGEIF(Consolidado!$I$2:$I$34,RESUMEN!C7,Consolidado!$L$2:$L$34),"")</f>
        <v>0</v>
      </c>
      <c r="I7" s="10">
        <f>IFERROR(AVERAGEIF(Consolidado!$I$2:$I$34,RESUMEN!C7,Consolidado!$N$2:$N$34)," ")</f>
        <v>0</v>
      </c>
      <c r="J7" s="10">
        <f t="shared" si="0"/>
        <v>0</v>
      </c>
    </row>
    <row r="8" spans="1:10" ht="33" customHeight="1" x14ac:dyDescent="0.35">
      <c r="A8" s="17">
        <v>7</v>
      </c>
      <c r="B8" s="12" t="s">
        <v>12</v>
      </c>
      <c r="C8" s="4" t="s">
        <v>26</v>
      </c>
      <c r="D8" s="4" t="s">
        <v>13</v>
      </c>
      <c r="E8" s="63">
        <f>PETI!C3</f>
        <v>6</v>
      </c>
      <c r="F8" s="10">
        <v>1</v>
      </c>
      <c r="G8" s="10">
        <f>IFERROR(AVERAGEIF(Consolidado!$I$2:$I$34,RESUMEN!C8,Consolidado!$J$2:$J$34)," ")</f>
        <v>0</v>
      </c>
      <c r="H8" s="10">
        <f>IFERROR(AVERAGEIF(Consolidado!$I$2:$I$34,RESUMEN!C8,Consolidado!$L$2:$L$34),"")</f>
        <v>0</v>
      </c>
      <c r="I8" s="10">
        <f>IFERROR(AVERAGEIF(Consolidado!$I$2:$I$34,RESUMEN!C8,Consolidado!$N$2:$N$34)," ")</f>
        <v>0</v>
      </c>
      <c r="J8" s="10">
        <f t="shared" si="0"/>
        <v>0</v>
      </c>
    </row>
    <row r="9" spans="1:10" ht="33" customHeight="1" x14ac:dyDescent="0.35">
      <c r="A9" s="17">
        <v>8</v>
      </c>
      <c r="B9" s="12" t="s">
        <v>14</v>
      </c>
      <c r="C9" s="4" t="s">
        <v>27</v>
      </c>
      <c r="D9" s="4" t="s">
        <v>15</v>
      </c>
      <c r="E9" s="63">
        <f>PTSI!C3</f>
        <v>8</v>
      </c>
      <c r="F9" s="10">
        <v>1</v>
      </c>
      <c r="G9" s="10">
        <f>IFERROR(AVERAGEIF(Consolidado!$I$2:$I$34,RESUMEN!C9,Consolidado!$J$2:$J$34)," ")</f>
        <v>0</v>
      </c>
      <c r="H9" s="10">
        <f>IFERROR(AVERAGEIF(Consolidado!$I$2:$I$34,RESUMEN!C9,Consolidado!$L$2:$L$34),"")</f>
        <v>0</v>
      </c>
      <c r="I9" s="10">
        <f>IFERROR(AVERAGEIF(Consolidado!$I$2:$I$34,RESUMEN!C9,Consolidado!$N$2:$N$34)," ")</f>
        <v>0</v>
      </c>
      <c r="J9" s="10">
        <f t="shared" si="0"/>
        <v>0</v>
      </c>
    </row>
    <row r="10" spans="1:10" ht="33" customHeight="1" x14ac:dyDescent="0.35">
      <c r="A10" s="17">
        <v>9</v>
      </c>
      <c r="B10" s="12" t="s">
        <v>16</v>
      </c>
      <c r="C10" s="4" t="s">
        <v>28</v>
      </c>
      <c r="D10" s="4" t="s">
        <v>15</v>
      </c>
      <c r="E10" s="63">
        <f>PSPI!C3</f>
        <v>4</v>
      </c>
      <c r="F10" s="10">
        <v>1</v>
      </c>
      <c r="G10" s="10">
        <f>IFERROR(AVERAGEIF(Consolidado!$I$2:$I$34,RESUMEN!C10,Consolidado!$J$2:$J$34)," ")</f>
        <v>0</v>
      </c>
      <c r="H10" s="10">
        <f>IFERROR(AVERAGEIF(Consolidado!$I$2:$I$34,RESUMEN!C10,Consolidado!$L$2:$L$34),"")</f>
        <v>0</v>
      </c>
      <c r="I10" s="10">
        <f>IFERROR(AVERAGEIF(Consolidado!$I$2:$I$34,RESUMEN!C10,Consolidado!$N$2:$N$34)," ")</f>
        <v>0</v>
      </c>
      <c r="J10" s="10">
        <f t="shared" si="0"/>
        <v>0</v>
      </c>
    </row>
    <row r="11" spans="1:10" ht="33" customHeight="1" x14ac:dyDescent="0.35">
      <c r="A11" s="17">
        <v>10</v>
      </c>
      <c r="B11" s="12" t="s">
        <v>126</v>
      </c>
      <c r="C11" s="4" t="s">
        <v>138</v>
      </c>
      <c r="D11" s="4" t="s">
        <v>136</v>
      </c>
      <c r="E11" s="63">
        <f>PTEP!C3</f>
        <v>4</v>
      </c>
      <c r="F11" s="10">
        <v>1</v>
      </c>
      <c r="G11" s="10">
        <f>IFERROR(AVERAGEIF(Consolidado!$I$2:$I$34,RESUMEN!C11,Consolidado!$J$2:$J$34)," ")</f>
        <v>0</v>
      </c>
      <c r="H11" s="10">
        <f>IFERROR(AVERAGEIF(Consolidado!$I$2:$I$34,RESUMEN!C11,Consolidado!$L$2:$L$34),"")</f>
        <v>0</v>
      </c>
      <c r="I11" s="10">
        <f>IFERROR(AVERAGEIF(Consolidado!$I$2:$I$34,RESUMEN!C11,Consolidado!$N$2:$N$34)," ")</f>
        <v>0</v>
      </c>
      <c r="J11" s="10">
        <f t="shared" si="0"/>
        <v>0</v>
      </c>
    </row>
    <row r="12" spans="1:10" ht="33" customHeight="1" x14ac:dyDescent="0.35">
      <c r="A12" s="70" t="s">
        <v>17</v>
      </c>
      <c r="B12" s="70"/>
      <c r="C12" s="70"/>
      <c r="D12" s="70"/>
      <c r="E12" s="29">
        <f>+SUM(E2:E11)</f>
        <v>33</v>
      </c>
      <c r="F12" s="30">
        <v>1</v>
      </c>
      <c r="G12" s="30">
        <f>+AVERAGE(G2:G11)</f>
        <v>0</v>
      </c>
      <c r="H12" s="30">
        <f>+AVERAGE(H2:H11)</f>
        <v>0</v>
      </c>
      <c r="I12" s="30">
        <f>+AVERAGE(I2:I11)</f>
        <v>0</v>
      </c>
      <c r="J12" s="30"/>
    </row>
    <row r="13" spans="1:10" x14ac:dyDescent="0.35">
      <c r="G13" s="33">
        <v>0.33</v>
      </c>
      <c r="H13" s="33">
        <v>0.33</v>
      </c>
      <c r="I13" s="33">
        <v>0.33</v>
      </c>
    </row>
    <row r="14" spans="1:10" x14ac:dyDescent="0.35"/>
    <row r="15" spans="1:10" x14ac:dyDescent="0.35"/>
    <row r="16" spans="1:10" x14ac:dyDescent="0.35"/>
    <row r="17" x14ac:dyDescent="0.35"/>
    <row r="18" x14ac:dyDescent="0.35"/>
    <row r="19" x14ac:dyDescent="0.35"/>
    <row r="20" x14ac:dyDescent="0.35"/>
    <row r="21" x14ac:dyDescent="0.35"/>
    <row r="22" x14ac:dyDescent="0.35"/>
    <row r="23" x14ac:dyDescent="0.35"/>
    <row r="24" x14ac:dyDescent="0.35"/>
    <row r="25" x14ac:dyDescent="0.35"/>
    <row r="26" x14ac:dyDescent="0.35"/>
    <row r="27" x14ac:dyDescent="0.35"/>
    <row r="28" x14ac:dyDescent="0.35"/>
    <row r="29" x14ac:dyDescent="0.35"/>
    <row r="30" x14ac:dyDescent="0.35"/>
    <row r="31" x14ac:dyDescent="0.35"/>
    <row r="32" x14ac:dyDescent="0.35"/>
    <row r="33" x14ac:dyDescent="0.35"/>
    <row r="34" x14ac:dyDescent="0.35"/>
  </sheetData>
  <mergeCells count="1">
    <mergeCell ref="A12:D12"/>
  </mergeCells>
  <hyperlinks>
    <hyperlink ref="B2" location="PINAR!A1" display="Plan Institucional de Archivos de la Entidad PINAR" xr:uid="{94501DF3-827E-410E-A4E7-DD9EE6612706}"/>
    <hyperlink ref="B4" location="PETH!A1" display="Plan Estratégico de Talento Humano" xr:uid="{5FBDCEC0-E64C-4ED0-976A-FA51AD5F1CA6}"/>
    <hyperlink ref="B5" location="PIC!A1" display="Plan Institucional de Capacitación" xr:uid="{D4A3DE0F-C78F-4563-834F-AFC60EA0E16D}"/>
    <hyperlink ref="B6" location="PII!A1" display="Plan de Incentivos Institucionales" xr:uid="{EC19E6A5-B651-4BF9-B762-69E7E8DF0394}"/>
    <hyperlink ref="B7" location="PSST!A1" display="Plan de Trabajo Anual en Seguridad y Salud en el Trabajo" xr:uid="{FFF5B9D9-23F6-4BE2-AB5A-A541BE50EA97}"/>
    <hyperlink ref="B8" location="PETI!A1" display="Plan Estratégico de Tecnologías de la Información y las Comunicaciones" xr:uid="{696B1B7D-2DCA-4FCD-B4CC-11C86F70B9F5}"/>
    <hyperlink ref="B9" location="PTSI!A1" display="Plan de Tratamiento de Riesgos de Seguridad y Privacidad de la Información" xr:uid="{7AF6DCA2-9096-40EF-99C3-667707AB3392}"/>
    <hyperlink ref="B10" location="PSPI!A1" display="Plan de Seguridad y Privacidad de la Información" xr:uid="{1793CCAE-8D95-4DBD-A566-74B778CC8514}"/>
    <hyperlink ref="B11" location="PTEP!A1" display="Plan de Transparencia y Etica publica" xr:uid="{C8CBFBC1-A7B5-4F49-8229-1EAD0F78BC37}"/>
    <hyperlink ref="B3" location="PAC!A1" display="Plan Anual de Compras" xr:uid="{70BB59A6-4947-4A36-BA1E-377838B8FE4D}"/>
  </hyperlinks>
  <pageMargins left="0.7" right="0.7" top="0.75" bottom="0.75" header="0.3" footer="0.3"/>
  <pageSetup orientation="portrait" r:id="rId1"/>
  <headerFooter>
    <oddFooter>&amp;L_x000D_&amp;1#&amp;"Calibri"&amp;10&amp;K000000 Información Publica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D855CA-3565-42E2-9EB5-616BCCC39B23}">
  <sheetPr>
    <pageSetUpPr fitToPage="1"/>
  </sheetPr>
  <dimension ref="A1:I8"/>
  <sheetViews>
    <sheetView showGridLines="0" zoomScale="80" zoomScaleNormal="80" workbookViewId="0">
      <pane ySplit="4" topLeftCell="A5" activePane="bottomLeft" state="frozen"/>
      <selection pane="bottomLeft" activeCell="A5" sqref="A5"/>
    </sheetView>
  </sheetViews>
  <sheetFormatPr baseColWidth="10" defaultColWidth="11.453125" defaultRowHeight="14.5" x14ac:dyDescent="0.35"/>
  <cols>
    <col min="1" max="1" width="5.90625" style="19" customWidth="1"/>
    <col min="2" max="2" width="26.90625" customWidth="1"/>
    <col min="3" max="3" width="64.08984375" customWidth="1"/>
    <col min="4" max="4" width="26" customWidth="1"/>
    <col min="5" max="5" width="15.54296875" customWidth="1"/>
    <col min="6" max="6" width="29.6328125" customWidth="1"/>
    <col min="7" max="7" width="9.7265625" customWidth="1"/>
    <col min="8" max="8" width="15.08984375" customWidth="1"/>
    <col min="9" max="9" width="11.54296875" bestFit="1" customWidth="1"/>
  </cols>
  <sheetData>
    <row r="1" spans="1:9" ht="19" thickBot="1" x14ac:dyDescent="0.4">
      <c r="A1" s="1"/>
      <c r="B1" s="1"/>
      <c r="D1" s="11"/>
      <c r="E1" s="11"/>
      <c r="I1" s="11"/>
    </row>
    <row r="2" spans="1:9" s="18" customFormat="1" ht="43.5" customHeight="1" thickBot="1" x14ac:dyDescent="0.4">
      <c r="A2" s="71"/>
      <c r="B2" s="72"/>
      <c r="C2" s="73" t="str">
        <f>RESUMEN!B2</f>
        <v>Plan Institucional de Archivos</v>
      </c>
      <c r="D2" s="74"/>
      <c r="E2" s="74"/>
      <c r="F2" s="74"/>
      <c r="G2" s="74"/>
      <c r="H2" s="74"/>
      <c r="I2" s="75"/>
    </row>
    <row r="3" spans="1:9" x14ac:dyDescent="0.35">
      <c r="B3" s="51" t="s">
        <v>83</v>
      </c>
      <c r="C3" s="9">
        <f>COUNTIF($C$5:$C$28,"&gt;""")</f>
        <v>4</v>
      </c>
    </row>
    <row r="4" spans="1:9" ht="36" customHeight="1" x14ac:dyDescent="0.35">
      <c r="A4" s="7" t="s">
        <v>29</v>
      </c>
      <c r="B4" s="7" t="s">
        <v>30</v>
      </c>
      <c r="C4" s="7" t="s">
        <v>31</v>
      </c>
      <c r="D4" s="7" t="s">
        <v>22</v>
      </c>
      <c r="E4" s="7" t="s">
        <v>32</v>
      </c>
      <c r="F4" s="7" t="s">
        <v>33</v>
      </c>
      <c r="G4" s="7" t="s">
        <v>82</v>
      </c>
      <c r="H4" s="7" t="s">
        <v>34</v>
      </c>
      <c r="I4" s="7" t="s">
        <v>35</v>
      </c>
    </row>
    <row r="5" spans="1:9" ht="43.5" x14ac:dyDescent="0.35">
      <c r="A5" s="17">
        <v>1</v>
      </c>
      <c r="B5" s="4" t="s">
        <v>36</v>
      </c>
      <c r="C5" s="5" t="s">
        <v>90</v>
      </c>
      <c r="D5" s="3" t="s">
        <v>56</v>
      </c>
      <c r="E5" s="21">
        <v>1</v>
      </c>
      <c r="F5" s="21" t="s">
        <v>91</v>
      </c>
      <c r="G5" s="25">
        <v>3</v>
      </c>
      <c r="H5" s="22">
        <v>46023</v>
      </c>
      <c r="I5" s="22">
        <v>46387</v>
      </c>
    </row>
    <row r="6" spans="1:9" ht="29" x14ac:dyDescent="0.35">
      <c r="A6" s="17">
        <v>2</v>
      </c>
      <c r="B6" s="4" t="s">
        <v>36</v>
      </c>
      <c r="C6" s="5" t="s">
        <v>92</v>
      </c>
      <c r="D6" s="3" t="s">
        <v>56</v>
      </c>
      <c r="E6" s="21">
        <v>1</v>
      </c>
      <c r="F6" s="21" t="s">
        <v>98</v>
      </c>
      <c r="G6" s="25">
        <v>3</v>
      </c>
      <c r="H6" s="22">
        <v>46023</v>
      </c>
      <c r="I6" s="22">
        <v>46387</v>
      </c>
    </row>
    <row r="7" spans="1:9" ht="29" x14ac:dyDescent="0.35">
      <c r="A7" s="17">
        <v>3</v>
      </c>
      <c r="B7" s="4" t="s">
        <v>36</v>
      </c>
      <c r="C7" s="5" t="s">
        <v>93</v>
      </c>
      <c r="D7" s="3" t="s">
        <v>56</v>
      </c>
      <c r="E7" s="21">
        <v>1</v>
      </c>
      <c r="F7" s="21" t="s">
        <v>94</v>
      </c>
      <c r="G7" s="25">
        <v>3</v>
      </c>
      <c r="H7" s="22">
        <v>46023</v>
      </c>
      <c r="I7" s="22">
        <v>46387</v>
      </c>
    </row>
    <row r="8" spans="1:9" x14ac:dyDescent="0.35">
      <c r="A8" s="17">
        <v>4</v>
      </c>
      <c r="B8" s="4" t="s">
        <v>36</v>
      </c>
      <c r="C8" s="5" t="s">
        <v>67</v>
      </c>
      <c r="D8" s="3" t="s">
        <v>56</v>
      </c>
      <c r="E8" s="21">
        <v>1</v>
      </c>
      <c r="F8" s="21" t="s">
        <v>95</v>
      </c>
      <c r="G8" s="25">
        <v>3</v>
      </c>
      <c r="H8" s="22">
        <v>46023</v>
      </c>
      <c r="I8" s="22">
        <v>46387</v>
      </c>
    </row>
  </sheetData>
  <mergeCells count="2">
    <mergeCell ref="A2:B2"/>
    <mergeCell ref="C2:I2"/>
  </mergeCells>
  <pageMargins left="0.7" right="0.7" top="0.75" bottom="0.75" header="0.3" footer="0.3"/>
  <pageSetup scale="65" orientation="landscape" r:id="rId1"/>
  <headerFooter>
    <oddFooter>&amp;L_x000D_&amp;1#&amp;"Calibri"&amp;10&amp;K000000 Información Publica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5DC7CE-1C26-498E-BCB9-D6FEF6F40857}">
  <dimension ref="A1:I6"/>
  <sheetViews>
    <sheetView showGridLines="0" zoomScale="80" zoomScaleNormal="80" workbookViewId="0">
      <pane ySplit="4" topLeftCell="A5" activePane="bottomLeft" state="frozen"/>
      <selection pane="bottomLeft" activeCell="A5" sqref="A5"/>
    </sheetView>
  </sheetViews>
  <sheetFormatPr baseColWidth="10" defaultColWidth="11.453125" defaultRowHeight="14.5" x14ac:dyDescent="0.35"/>
  <cols>
    <col min="1" max="1" width="5.90625" style="19" customWidth="1"/>
    <col min="2" max="2" width="32.6328125" bestFit="1" customWidth="1"/>
    <col min="3" max="3" width="63.6328125" customWidth="1"/>
    <col min="4" max="4" width="20.453125" customWidth="1"/>
    <col min="6" max="6" width="9.7265625" customWidth="1"/>
    <col min="7" max="8" width="15.08984375" customWidth="1"/>
    <col min="9" max="9" width="11.54296875" bestFit="1" customWidth="1"/>
  </cols>
  <sheetData>
    <row r="1" spans="1:9" ht="19" thickBot="1" x14ac:dyDescent="0.4">
      <c r="A1" s="1"/>
      <c r="B1" s="1"/>
      <c r="D1" s="11"/>
      <c r="E1" s="11"/>
      <c r="I1" s="11"/>
    </row>
    <row r="2" spans="1:9" s="31" customFormat="1" ht="43.5" customHeight="1" thickBot="1" x14ac:dyDescent="0.4">
      <c r="A2" s="71"/>
      <c r="B2" s="71"/>
      <c r="C2" s="73" t="str">
        <f>RESUMEN!B3</f>
        <v>Plan Anual de Compras</v>
      </c>
      <c r="D2" s="74"/>
      <c r="E2" s="74"/>
      <c r="F2" s="74"/>
      <c r="G2" s="74"/>
      <c r="H2" s="74"/>
      <c r="I2" s="74"/>
    </row>
    <row r="3" spans="1:9" x14ac:dyDescent="0.35">
      <c r="B3" s="51" t="s">
        <v>83</v>
      </c>
      <c r="C3" s="9">
        <f>COUNTIF($C$5:$C$26,"&gt;""")</f>
        <v>2</v>
      </c>
    </row>
    <row r="4" spans="1:9" ht="36" customHeight="1" x14ac:dyDescent="0.35">
      <c r="A4" s="7" t="s">
        <v>29</v>
      </c>
      <c r="B4" s="7" t="s">
        <v>30</v>
      </c>
      <c r="C4" s="7" t="s">
        <v>31</v>
      </c>
      <c r="D4" s="7" t="s">
        <v>22</v>
      </c>
      <c r="E4" s="7" t="s">
        <v>32</v>
      </c>
      <c r="F4" s="7" t="s">
        <v>82</v>
      </c>
      <c r="G4" s="7" t="s">
        <v>33</v>
      </c>
      <c r="H4" s="7" t="s">
        <v>34</v>
      </c>
      <c r="I4" s="7" t="s">
        <v>35</v>
      </c>
    </row>
    <row r="5" spans="1:9" ht="29" x14ac:dyDescent="0.35">
      <c r="A5" s="17">
        <v>1</v>
      </c>
      <c r="B5" s="4" t="s">
        <v>37</v>
      </c>
      <c r="C5" s="5" t="s">
        <v>96</v>
      </c>
      <c r="D5" s="3" t="s">
        <v>57</v>
      </c>
      <c r="E5" s="21">
        <v>1</v>
      </c>
      <c r="F5" s="25">
        <v>3</v>
      </c>
      <c r="G5" s="3" t="s">
        <v>97</v>
      </c>
      <c r="H5" s="22">
        <v>46023</v>
      </c>
      <c r="I5" s="22">
        <v>46387</v>
      </c>
    </row>
    <row r="6" spans="1:9" ht="29" x14ac:dyDescent="0.35">
      <c r="A6" s="17">
        <v>2</v>
      </c>
      <c r="B6" s="4" t="s">
        <v>37</v>
      </c>
      <c r="C6" s="5" t="s">
        <v>67</v>
      </c>
      <c r="D6" s="3" t="s">
        <v>57</v>
      </c>
      <c r="E6" s="21">
        <v>1</v>
      </c>
      <c r="F6" s="25">
        <v>3</v>
      </c>
      <c r="G6" s="3" t="s">
        <v>95</v>
      </c>
      <c r="H6" s="22">
        <v>46023</v>
      </c>
      <c r="I6" s="22">
        <v>46387</v>
      </c>
    </row>
  </sheetData>
  <mergeCells count="2">
    <mergeCell ref="A2:B2"/>
    <mergeCell ref="C2:I2"/>
  </mergeCells>
  <pageMargins left="0.7" right="0.7" top="0.75" bottom="0.75" header="0.3" footer="0.3"/>
  <pageSetup orientation="portrait" r:id="rId1"/>
  <headerFooter>
    <oddFooter>&amp;L_x000D_&amp;1#&amp;"Calibri"&amp;10&amp;K000000 Información Publica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175CA-8921-4F98-A203-A339BC6B23DA}">
  <dimension ref="A1:I7"/>
  <sheetViews>
    <sheetView showGridLines="0" zoomScale="80" zoomScaleNormal="80" workbookViewId="0">
      <pane ySplit="4" topLeftCell="A5" activePane="bottomLeft" state="frozen"/>
      <selection pane="bottomLeft" activeCell="A5" sqref="A5"/>
    </sheetView>
  </sheetViews>
  <sheetFormatPr baseColWidth="10" defaultColWidth="11.453125" defaultRowHeight="14.5" x14ac:dyDescent="0.35"/>
  <cols>
    <col min="1" max="1" width="5.90625" style="19" customWidth="1"/>
    <col min="2" max="2" width="27" customWidth="1"/>
    <col min="3" max="3" width="74.08984375" customWidth="1"/>
    <col min="4" max="4" width="20.453125" customWidth="1"/>
    <col min="6" max="6" width="22.453125" style="24" customWidth="1"/>
    <col min="7" max="7" width="9.7265625" customWidth="1"/>
    <col min="8" max="9" width="15.08984375" customWidth="1"/>
  </cols>
  <sheetData>
    <row r="1" spans="1:9" ht="19" thickBot="1" x14ac:dyDescent="0.4">
      <c r="A1" s="1"/>
      <c r="B1" s="1"/>
      <c r="D1" s="11"/>
      <c r="E1" s="11"/>
      <c r="I1" s="11"/>
    </row>
    <row r="2" spans="1:9" s="18" customFormat="1" ht="43.5" customHeight="1" thickBot="1" x14ac:dyDescent="0.4">
      <c r="A2" s="71"/>
      <c r="B2" s="72"/>
      <c r="C2" s="73" t="str">
        <f>RESUMEN!B4</f>
        <v>Plan Estratégico de Talento Humano</v>
      </c>
      <c r="D2" s="74"/>
      <c r="E2" s="74"/>
      <c r="F2" s="74"/>
      <c r="G2" s="74"/>
      <c r="H2" s="74"/>
      <c r="I2" s="74"/>
    </row>
    <row r="3" spans="1:9" x14ac:dyDescent="0.35">
      <c r="B3" s="51" t="s">
        <v>83</v>
      </c>
      <c r="C3" s="9">
        <f>COUNTIF($C$5:$C$24,"&gt;""")</f>
        <v>3</v>
      </c>
    </row>
    <row r="4" spans="1:9" ht="29" x14ac:dyDescent="0.35">
      <c r="A4" s="7" t="s">
        <v>29</v>
      </c>
      <c r="B4" s="7" t="s">
        <v>30</v>
      </c>
      <c r="C4" s="7" t="s">
        <v>31</v>
      </c>
      <c r="D4" s="7" t="s">
        <v>22</v>
      </c>
      <c r="E4" s="7" t="s">
        <v>32</v>
      </c>
      <c r="F4" s="7" t="s">
        <v>33</v>
      </c>
      <c r="G4" s="7" t="s">
        <v>82</v>
      </c>
      <c r="H4" s="7" t="s">
        <v>34</v>
      </c>
      <c r="I4" s="7" t="s">
        <v>35</v>
      </c>
    </row>
    <row r="5" spans="1:9" ht="72.5" x14ac:dyDescent="0.35">
      <c r="A5" s="17">
        <v>1</v>
      </c>
      <c r="B5" s="4" t="s">
        <v>38</v>
      </c>
      <c r="C5" s="5" t="s">
        <v>143</v>
      </c>
      <c r="D5" s="3" t="s">
        <v>58</v>
      </c>
      <c r="E5" s="62">
        <v>9.6000000000000002E-2</v>
      </c>
      <c r="F5" s="61" t="s">
        <v>146</v>
      </c>
      <c r="G5" s="25">
        <v>3</v>
      </c>
      <c r="H5" s="20">
        <v>46024</v>
      </c>
      <c r="I5" s="20">
        <v>46387</v>
      </c>
    </row>
    <row r="6" spans="1:9" ht="43.5" x14ac:dyDescent="0.35">
      <c r="A6" s="17">
        <v>2</v>
      </c>
      <c r="B6" s="4" t="s">
        <v>38</v>
      </c>
      <c r="C6" s="5" t="s">
        <v>144</v>
      </c>
      <c r="D6" s="3" t="s">
        <v>58</v>
      </c>
      <c r="E6" s="6">
        <v>1</v>
      </c>
      <c r="F6" s="61" t="s">
        <v>147</v>
      </c>
      <c r="G6" s="25">
        <v>3</v>
      </c>
      <c r="H6" s="20">
        <v>46024</v>
      </c>
      <c r="I6" s="20">
        <v>46387</v>
      </c>
    </row>
    <row r="7" spans="1:9" ht="29" x14ac:dyDescent="0.35">
      <c r="A7" s="17">
        <v>3</v>
      </c>
      <c r="B7" s="4" t="s">
        <v>38</v>
      </c>
      <c r="C7" s="5" t="s">
        <v>145</v>
      </c>
      <c r="D7" s="3" t="s">
        <v>58</v>
      </c>
      <c r="E7" s="6">
        <v>0.8</v>
      </c>
      <c r="F7" s="61" t="s">
        <v>148</v>
      </c>
      <c r="G7" s="25">
        <v>3</v>
      </c>
      <c r="H7" s="20">
        <v>46024</v>
      </c>
      <c r="I7" s="20">
        <v>46387</v>
      </c>
    </row>
  </sheetData>
  <mergeCells count="2">
    <mergeCell ref="C2:I2"/>
    <mergeCell ref="A2:B2"/>
  </mergeCells>
  <pageMargins left="0.7" right="0.7" top="0.75" bottom="0.75" header="0.3" footer="0.3"/>
  <pageSetup orientation="portrait" r:id="rId1"/>
  <headerFooter>
    <oddFooter>&amp;L_x000D_&amp;1#&amp;"Calibri"&amp;10&amp;K000000 Información Publica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465687-6F57-47D1-A816-12578E51B4F7}">
  <dimension ref="A1:I5"/>
  <sheetViews>
    <sheetView showGridLines="0" topLeftCell="A2" zoomScale="80" zoomScaleNormal="80" workbookViewId="0">
      <pane ySplit="1" topLeftCell="A3" activePane="bottomLeft" state="frozen"/>
      <selection activeCell="A2" sqref="A2"/>
      <selection pane="bottomLeft" activeCell="A3" sqref="A3"/>
    </sheetView>
  </sheetViews>
  <sheetFormatPr baseColWidth="10" defaultColWidth="11.453125" defaultRowHeight="14.5" x14ac:dyDescent="0.35"/>
  <cols>
    <col min="1" max="1" width="5.90625" style="44" customWidth="1"/>
    <col min="2" max="2" width="34.36328125" customWidth="1"/>
    <col min="3" max="3" width="70.36328125" customWidth="1"/>
    <col min="4" max="4" width="30.36328125" customWidth="1"/>
    <col min="5" max="5" width="11.453125" style="47"/>
    <col min="6" max="6" width="25.453125" style="24" customWidth="1"/>
    <col min="7" max="7" width="9.7265625" customWidth="1"/>
    <col min="8" max="8" width="15.08984375" customWidth="1"/>
    <col min="9" max="9" width="11.54296875" bestFit="1" customWidth="1"/>
  </cols>
  <sheetData>
    <row r="1" spans="1:9" ht="19" thickBot="1" x14ac:dyDescent="0.4">
      <c r="A1" s="42"/>
      <c r="B1" s="1"/>
      <c r="C1" s="1"/>
      <c r="D1" s="11"/>
      <c r="E1" s="45"/>
      <c r="I1" s="11"/>
    </row>
    <row r="2" spans="1:9" s="18" customFormat="1" ht="43.5" customHeight="1" thickBot="1" x14ac:dyDescent="0.4">
      <c r="A2" s="71"/>
      <c r="B2" s="72"/>
      <c r="C2" s="73" t="str">
        <f>RESUMEN!B5</f>
        <v>Plan Institucional de Capacitación</v>
      </c>
      <c r="D2" s="74"/>
      <c r="E2" s="74"/>
      <c r="F2" s="74"/>
      <c r="G2" s="74"/>
      <c r="H2" s="74"/>
      <c r="I2" s="74"/>
    </row>
    <row r="3" spans="1:9" x14ac:dyDescent="0.35">
      <c r="B3" s="51" t="s">
        <v>83</v>
      </c>
      <c r="C3" s="9">
        <f>COUNTIF($C$5:$C$24,"&gt;""")</f>
        <v>1</v>
      </c>
    </row>
    <row r="4" spans="1:9" ht="29.4" customHeight="1" x14ac:dyDescent="0.35">
      <c r="A4" s="7" t="s">
        <v>29</v>
      </c>
      <c r="B4" s="7" t="s">
        <v>30</v>
      </c>
      <c r="C4" s="7" t="s">
        <v>31</v>
      </c>
      <c r="D4" s="7" t="s">
        <v>22</v>
      </c>
      <c r="E4" s="46" t="s">
        <v>32</v>
      </c>
      <c r="F4" s="7" t="s">
        <v>33</v>
      </c>
      <c r="G4" s="7" t="s">
        <v>82</v>
      </c>
      <c r="H4" s="7" t="s">
        <v>34</v>
      </c>
      <c r="I4" s="7" t="s">
        <v>35</v>
      </c>
    </row>
    <row r="5" spans="1:9" x14ac:dyDescent="0.35">
      <c r="A5" s="23">
        <v>1</v>
      </c>
      <c r="B5" s="3" t="s">
        <v>38</v>
      </c>
      <c r="C5" s="5" t="s">
        <v>141</v>
      </c>
      <c r="D5" s="3" t="s">
        <v>58</v>
      </c>
      <c r="E5" s="41">
        <v>0.9</v>
      </c>
      <c r="F5" s="61" t="s">
        <v>142</v>
      </c>
      <c r="G5" s="25">
        <v>3</v>
      </c>
      <c r="H5" s="20">
        <v>46024</v>
      </c>
      <c r="I5" s="20">
        <v>46387</v>
      </c>
    </row>
  </sheetData>
  <sortState xmlns:xlrd2="http://schemas.microsoft.com/office/spreadsheetml/2017/richdata2" ref="A5:B5">
    <sortCondition ref="A5"/>
  </sortState>
  <mergeCells count="2">
    <mergeCell ref="C2:I2"/>
    <mergeCell ref="A2:B2"/>
  </mergeCells>
  <pageMargins left="0.7" right="0.7" top="0.75" bottom="0.75" header="0.3" footer="0.3"/>
  <pageSetup orientation="portrait" r:id="rId1"/>
  <headerFooter>
    <oddFooter>&amp;L_x000D_&amp;1#&amp;"Calibri"&amp;10&amp;K000000 Información Publica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F9C46E-A1CB-4161-95A4-96313E63D791}">
  <dimension ref="A1:I5"/>
  <sheetViews>
    <sheetView showGridLines="0" zoomScale="80" zoomScaleNormal="80" workbookViewId="0">
      <pane xSplit="3" ySplit="4" topLeftCell="D5" activePane="bottomRight" state="frozen"/>
      <selection activeCell="C8" sqref="C8"/>
      <selection pane="topRight" activeCell="C8" sqref="C8"/>
      <selection pane="bottomLeft" activeCell="C8" sqref="C8"/>
      <selection pane="bottomRight" activeCell="D5" sqref="D5"/>
    </sheetView>
  </sheetViews>
  <sheetFormatPr baseColWidth="10" defaultColWidth="11.453125" defaultRowHeight="14.5" x14ac:dyDescent="0.35"/>
  <cols>
    <col min="1" max="1" width="5.90625" style="19" customWidth="1"/>
    <col min="2" max="2" width="30.6328125" customWidth="1"/>
    <col min="3" max="3" width="55" customWidth="1"/>
    <col min="4" max="4" width="24" customWidth="1"/>
    <col min="5" max="5" width="15.453125" customWidth="1"/>
    <col min="6" max="6" width="33.90625" style="24" customWidth="1"/>
    <col min="7" max="7" width="9.7265625" customWidth="1"/>
    <col min="8" max="9" width="15.08984375" customWidth="1"/>
  </cols>
  <sheetData>
    <row r="1" spans="1:9" ht="19" thickBot="1" x14ac:dyDescent="0.4">
      <c r="A1" s="1"/>
      <c r="B1" s="1"/>
      <c r="D1" s="11"/>
      <c r="E1" s="11"/>
      <c r="I1" s="11"/>
    </row>
    <row r="2" spans="1:9" s="18" customFormat="1" ht="43.5" customHeight="1" thickBot="1" x14ac:dyDescent="0.4">
      <c r="A2" s="71"/>
      <c r="B2" s="72"/>
      <c r="C2" s="73" t="str">
        <f>RESUMEN!B7</f>
        <v>Plan de Trabajo Anual en Seguridad y Salud en el Trabajo</v>
      </c>
      <c r="D2" s="74"/>
      <c r="E2" s="74"/>
      <c r="F2" s="74"/>
      <c r="G2" s="74"/>
      <c r="H2" s="74"/>
      <c r="I2" s="75"/>
    </row>
    <row r="3" spans="1:9" x14ac:dyDescent="0.35">
      <c r="B3" s="51" t="s">
        <v>83</v>
      </c>
      <c r="C3" s="9">
        <f>COUNTIF($C$5:$C$24,"&gt;""")</f>
        <v>1</v>
      </c>
    </row>
    <row r="4" spans="1:9" ht="25" customHeight="1" x14ac:dyDescent="0.35">
      <c r="A4" s="7" t="s">
        <v>29</v>
      </c>
      <c r="B4" s="7" t="s">
        <v>30</v>
      </c>
      <c r="C4" s="7" t="s">
        <v>31</v>
      </c>
      <c r="D4" s="7" t="s">
        <v>22</v>
      </c>
      <c r="E4" s="7" t="s">
        <v>32</v>
      </c>
      <c r="F4" s="7" t="s">
        <v>33</v>
      </c>
      <c r="G4" s="7" t="s">
        <v>82</v>
      </c>
      <c r="H4" s="7" t="s">
        <v>34</v>
      </c>
      <c r="I4" s="7" t="s">
        <v>35</v>
      </c>
    </row>
    <row r="5" spans="1:9" s="15" customFormat="1" x14ac:dyDescent="0.35">
      <c r="A5" s="23">
        <v>1</v>
      </c>
      <c r="B5" s="3" t="s">
        <v>38</v>
      </c>
      <c r="C5" s="5" t="s">
        <v>139</v>
      </c>
      <c r="D5" s="3" t="s">
        <v>58</v>
      </c>
      <c r="E5" s="41">
        <v>1</v>
      </c>
      <c r="F5" s="61" t="s">
        <v>140</v>
      </c>
      <c r="G5" s="25">
        <v>3</v>
      </c>
      <c r="H5" s="20">
        <v>46024</v>
      </c>
      <c r="I5" s="20">
        <v>46387</v>
      </c>
    </row>
  </sheetData>
  <mergeCells count="2">
    <mergeCell ref="A2:B2"/>
    <mergeCell ref="C2:I2"/>
  </mergeCells>
  <pageMargins left="0.7" right="0.7" top="0.75" bottom="0.75" header="0.3" footer="0.3"/>
  <pageSetup orientation="portrait" r:id="rId1"/>
  <headerFooter>
    <oddFooter>&amp;L_x000D_&amp;1#&amp;"Calibri"&amp;10&amp;K000000 Información Publica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41C644-12BB-4CEC-B1F6-1C86697260B1}">
  <dimension ref="A1:I12"/>
  <sheetViews>
    <sheetView showGridLines="0" zoomScale="80" zoomScaleNormal="80" workbookViewId="0">
      <pane xSplit="3" ySplit="4" topLeftCell="D5" activePane="bottomRight" state="frozen"/>
      <selection activeCell="C8" sqref="C8"/>
      <selection pane="topRight" activeCell="C8" sqref="C8"/>
      <selection pane="bottomLeft" activeCell="C8" sqref="C8"/>
      <selection pane="bottomRight" activeCell="D5" sqref="D5"/>
    </sheetView>
  </sheetViews>
  <sheetFormatPr baseColWidth="10" defaultColWidth="11.453125" defaultRowHeight="14.5" x14ac:dyDescent="0.35"/>
  <cols>
    <col min="1" max="1" width="5.90625" style="19" customWidth="1"/>
    <col min="2" max="2" width="30.6328125" customWidth="1"/>
    <col min="3" max="3" width="50.54296875" customWidth="1"/>
    <col min="4" max="4" width="24.90625" customWidth="1"/>
    <col min="6" max="6" width="46.90625" customWidth="1"/>
    <col min="7" max="7" width="9.7265625" customWidth="1"/>
    <col min="8" max="8" width="15.08984375" customWidth="1"/>
    <col min="9" max="9" width="11.54296875" bestFit="1" customWidth="1"/>
  </cols>
  <sheetData>
    <row r="1" spans="1:9" ht="19" thickBot="1" x14ac:dyDescent="0.4">
      <c r="A1" s="1"/>
      <c r="B1" s="1"/>
      <c r="D1" s="11"/>
      <c r="E1" s="11"/>
      <c r="I1" s="11"/>
    </row>
    <row r="2" spans="1:9" s="18" customFormat="1" ht="43.5" customHeight="1" thickBot="1" x14ac:dyDescent="0.4">
      <c r="A2" s="71"/>
      <c r="B2" s="72"/>
      <c r="C2" s="73" t="str">
        <f>RESUMEN!B8</f>
        <v>Plan Estratégico de Tecnologías de la Información y las Comunicaciones</v>
      </c>
      <c r="D2" s="74"/>
      <c r="E2" s="74"/>
      <c r="F2" s="74"/>
      <c r="G2" s="74"/>
      <c r="H2" s="74"/>
      <c r="I2" s="74"/>
    </row>
    <row r="3" spans="1:9" x14ac:dyDescent="0.35">
      <c r="B3" s="51" t="s">
        <v>83</v>
      </c>
      <c r="C3" s="9">
        <f>COUNTIF($C$5:$C$27,"&gt;""")</f>
        <v>6</v>
      </c>
    </row>
    <row r="4" spans="1:9" ht="27" customHeight="1" x14ac:dyDescent="0.35">
      <c r="A4" s="7" t="s">
        <v>29</v>
      </c>
      <c r="B4" s="7" t="s">
        <v>30</v>
      </c>
      <c r="C4" s="7" t="s">
        <v>31</v>
      </c>
      <c r="D4" s="7" t="s">
        <v>22</v>
      </c>
      <c r="E4" s="7" t="s">
        <v>32</v>
      </c>
      <c r="F4" s="7" t="s">
        <v>33</v>
      </c>
      <c r="G4" s="7" t="s">
        <v>82</v>
      </c>
      <c r="H4" s="7" t="s">
        <v>34</v>
      </c>
      <c r="I4" s="7" t="s">
        <v>35</v>
      </c>
    </row>
    <row r="5" spans="1:9" s="13" customFormat="1" x14ac:dyDescent="0.35">
      <c r="A5" s="17">
        <v>1</v>
      </c>
      <c r="B5" s="4" t="s">
        <v>39</v>
      </c>
      <c r="C5" s="5" t="s">
        <v>62</v>
      </c>
      <c r="D5" s="4" t="s">
        <v>68</v>
      </c>
      <c r="E5" s="21">
        <v>1</v>
      </c>
      <c r="F5" s="8" t="s">
        <v>101</v>
      </c>
      <c r="G5" s="25">
        <v>3</v>
      </c>
      <c r="H5" s="20">
        <v>46113</v>
      </c>
      <c r="I5" s="20">
        <v>46387</v>
      </c>
    </row>
    <row r="6" spans="1:9" s="13" customFormat="1" x14ac:dyDescent="0.35">
      <c r="A6" s="17">
        <v>2</v>
      </c>
      <c r="B6" s="4" t="s">
        <v>39</v>
      </c>
      <c r="C6" s="5" t="s">
        <v>63</v>
      </c>
      <c r="D6" s="4" t="s">
        <v>68</v>
      </c>
      <c r="E6" s="21">
        <v>1</v>
      </c>
      <c r="F6" s="8" t="s">
        <v>102</v>
      </c>
      <c r="G6" s="25">
        <v>3</v>
      </c>
      <c r="H6" s="20">
        <v>46113</v>
      </c>
      <c r="I6" s="20">
        <v>46387</v>
      </c>
    </row>
    <row r="7" spans="1:9" s="13" customFormat="1" ht="14.5" customHeight="1" x14ac:dyDescent="0.35">
      <c r="A7" s="17">
        <v>3</v>
      </c>
      <c r="B7" s="4" t="s">
        <v>39</v>
      </c>
      <c r="C7" s="5" t="s">
        <v>99</v>
      </c>
      <c r="D7" s="4" t="s">
        <v>68</v>
      </c>
      <c r="E7" s="21">
        <v>1</v>
      </c>
      <c r="F7" s="5" t="s">
        <v>103</v>
      </c>
      <c r="G7" s="25">
        <v>3</v>
      </c>
      <c r="H7" s="20">
        <v>46113</v>
      </c>
      <c r="I7" s="20">
        <v>46387</v>
      </c>
    </row>
    <row r="8" spans="1:9" s="13" customFormat="1" ht="29" x14ac:dyDescent="0.35">
      <c r="A8" s="17">
        <v>4</v>
      </c>
      <c r="B8" s="4" t="s">
        <v>39</v>
      </c>
      <c r="C8" s="5" t="s">
        <v>70</v>
      </c>
      <c r="D8" s="4" t="s">
        <v>68</v>
      </c>
      <c r="E8" s="21">
        <v>1</v>
      </c>
      <c r="F8" s="5" t="s">
        <v>104</v>
      </c>
      <c r="G8" s="25">
        <v>3</v>
      </c>
      <c r="H8" s="20">
        <v>46143</v>
      </c>
      <c r="I8" s="20">
        <v>46356</v>
      </c>
    </row>
    <row r="9" spans="1:9" s="13" customFormat="1" ht="14.5" customHeight="1" x14ac:dyDescent="0.35">
      <c r="A9" s="17">
        <v>5</v>
      </c>
      <c r="B9" s="4" t="s">
        <v>39</v>
      </c>
      <c r="C9" s="5" t="s">
        <v>69</v>
      </c>
      <c r="D9" s="4" t="s">
        <v>68</v>
      </c>
      <c r="E9" s="21">
        <v>1</v>
      </c>
      <c r="F9" s="5" t="s">
        <v>105</v>
      </c>
      <c r="G9" s="25">
        <v>3</v>
      </c>
      <c r="H9" s="20">
        <v>46113</v>
      </c>
      <c r="I9" s="20">
        <v>46387</v>
      </c>
    </row>
    <row r="10" spans="1:9" s="13" customFormat="1" x14ac:dyDescent="0.35">
      <c r="A10" s="17">
        <v>6</v>
      </c>
      <c r="B10" s="4" t="s">
        <v>39</v>
      </c>
      <c r="C10" s="5" t="s">
        <v>100</v>
      </c>
      <c r="D10" s="4" t="s">
        <v>68</v>
      </c>
      <c r="E10" s="21">
        <v>1</v>
      </c>
      <c r="F10" s="5" t="s">
        <v>106</v>
      </c>
      <c r="G10" s="25">
        <v>2</v>
      </c>
      <c r="H10" s="20">
        <v>46143</v>
      </c>
      <c r="I10" s="20">
        <v>46234</v>
      </c>
    </row>
    <row r="11" spans="1:9" x14ac:dyDescent="0.35">
      <c r="C11" s="49"/>
    </row>
    <row r="12" spans="1:9" x14ac:dyDescent="0.35">
      <c r="C12" s="49"/>
    </row>
  </sheetData>
  <mergeCells count="2">
    <mergeCell ref="A2:B2"/>
    <mergeCell ref="C2:I2"/>
  </mergeCells>
  <pageMargins left="0.7" right="0.7" top="0.75" bottom="0.75" header="0.3" footer="0.3"/>
  <pageSetup orientation="portrait" r:id="rId1"/>
  <headerFooter>
    <oddFooter>&amp;L_x000D_&amp;1#&amp;"Calibri"&amp;10&amp;K000000 Información Publica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16ed079-d2db-4422-9537-7903751bd6c1" xsi:nil="true"/>
    <lcf76f155ced4ddcb4097134ff3c332f xmlns="a17dbb7a-937a-4291-bbab-e94ab0204945">
      <Terms xmlns="http://schemas.microsoft.com/office/infopath/2007/PartnerControls"/>
    </lcf76f155ced4ddcb4097134ff3c332f>
    <SharedWithUsers xmlns="116ed079-d2db-4422-9537-7903751bd6c1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A5BD9FD66671E4C817ADF2B39BC3483" ma:contentTypeVersion="15" ma:contentTypeDescription="Crear nuevo documento." ma:contentTypeScope="" ma:versionID="fc00b63d3b09a05ac154cc5f2ba4da89">
  <xsd:schema xmlns:xsd="http://www.w3.org/2001/XMLSchema" xmlns:xs="http://www.w3.org/2001/XMLSchema" xmlns:p="http://schemas.microsoft.com/office/2006/metadata/properties" xmlns:ns2="a17dbb7a-937a-4291-bbab-e94ab0204945" xmlns:ns3="116ed079-d2db-4422-9537-7903751bd6c1" targetNamespace="http://schemas.microsoft.com/office/2006/metadata/properties" ma:root="true" ma:fieldsID="3ed8b417d2562358890b95e5c563f2dc" ns2:_="" ns3:_="">
    <xsd:import namespace="a17dbb7a-937a-4291-bbab-e94ab0204945"/>
    <xsd:import namespace="116ed079-d2db-4422-9537-7903751bd6c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7dbb7a-937a-4291-bbab-e94ab02049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8" nillable="true" ma:taxonomy="true" ma:internalName="lcf76f155ced4ddcb4097134ff3c332f" ma:taxonomyFieldName="MediaServiceImageTags" ma:displayName="Etiquetas de imagen" ma:readOnly="false" ma:fieldId="{5cf76f15-5ced-4ddc-b409-7134ff3c332f}" ma:taxonomyMulti="true" ma:sspId="37a9d1d6-ab10-4170-8ae1-35e337d9fa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6ed079-d2db-4422-9537-7903751bd6c1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f291452b-fe8a-4b26-8c3d-784f2cccacd9}" ma:internalName="TaxCatchAll" ma:showField="CatchAllData" ma:web="116ed079-d2db-4422-9537-7903751bd6c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0475D65-AEC1-431A-8900-9D2305C9B9A7}">
  <ds:schemaRefs>
    <ds:schemaRef ds:uri="http://purl.org/dc/dcmitype/"/>
    <ds:schemaRef ds:uri="http://schemas.microsoft.com/office/2006/metadata/properties"/>
    <ds:schemaRef ds:uri="http://purl.org/dc/terms/"/>
    <ds:schemaRef ds:uri="03ee3c19-21f8-49a1-8aa2-371ea3666050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elements/1.1/"/>
    <ds:schemaRef ds:uri="http://schemas.openxmlformats.org/package/2006/metadata/core-properties"/>
    <ds:schemaRef ds:uri="0dec778d-f16a-4ce4-8213-f3970115776e"/>
    <ds:schemaRef ds:uri="http://schemas.microsoft.com/sharepoint/v3"/>
    <ds:schemaRef ds:uri="116ed079-d2db-4422-9537-7903751bd6c1"/>
    <ds:schemaRef ds:uri="a17dbb7a-937a-4291-bbab-e94ab0204945"/>
  </ds:schemaRefs>
</ds:datastoreItem>
</file>

<file path=customXml/itemProps2.xml><?xml version="1.0" encoding="utf-8"?>
<ds:datastoreItem xmlns:ds="http://schemas.openxmlformats.org/officeDocument/2006/customXml" ds:itemID="{2DCDB7AC-093D-454F-B9F4-3344657F75A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5DEC45B-D86E-48C2-906B-294F02BEEB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17dbb7a-937a-4291-bbab-e94ab0204945"/>
    <ds:schemaRef ds:uri="116ed079-d2db-4422-9537-7903751bd6c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16</vt:i4>
      </vt:variant>
    </vt:vector>
  </HeadingPairs>
  <TitlesOfParts>
    <vt:vector size="16" baseType="lpstr">
      <vt:lpstr>Comité</vt:lpstr>
      <vt:lpstr>PORTADA</vt:lpstr>
      <vt:lpstr>RESUMEN</vt:lpstr>
      <vt:lpstr>PINAR</vt:lpstr>
      <vt:lpstr>PAC</vt:lpstr>
      <vt:lpstr>PETH</vt:lpstr>
      <vt:lpstr>PIC</vt:lpstr>
      <vt:lpstr>PSST</vt:lpstr>
      <vt:lpstr>PETI</vt:lpstr>
      <vt:lpstr>PTSI</vt:lpstr>
      <vt:lpstr>PSPI</vt:lpstr>
      <vt:lpstr>PTEP</vt:lpstr>
      <vt:lpstr>Consolidado</vt:lpstr>
      <vt:lpstr>Seguimiento</vt:lpstr>
      <vt:lpstr>Datos</vt:lpstr>
      <vt:lpstr>PII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Leonardo Leal Diaz</dc:creator>
  <cp:keywords/>
  <dc:description/>
  <cp:lastModifiedBy>Leonardo Leal Diaz</cp:lastModifiedBy>
  <cp:revision/>
  <cp:lastPrinted>2025-02-27T15:26:47Z</cp:lastPrinted>
  <dcterms:created xsi:type="dcterms:W3CDTF">2022-08-31T12:44:04Z</dcterms:created>
  <dcterms:modified xsi:type="dcterms:W3CDTF">2026-01-29T18:51:08Z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0x010100DA5BD9FD66671E4C817ADF2B39BC3483</vt:lpwstr>
  </property>
  <property fmtid="{D5CDD505-2E9C-101B-9397-08002B2CF9AE}" pid="3" name="MSIP_Label_04520f28-2c0f-4782-866a-ce1a9e6fe91d_Enabled">
    <vt:lpwstr>true</vt:lpwstr>
  </property>
  <property fmtid="{D5CDD505-2E9C-101B-9397-08002B2CF9AE}" pid="4" name="MSIP_Label_04520f28-2c0f-4782-866a-ce1a9e6fe91d_SetDate">
    <vt:lpwstr>2023-11-28T15:18:20Z</vt:lpwstr>
  </property>
  <property fmtid="{D5CDD505-2E9C-101B-9397-08002B2CF9AE}" pid="5" name="MSIP_Label_04520f28-2c0f-4782-866a-ce1a9e6fe91d_Method">
    <vt:lpwstr>Privileged</vt:lpwstr>
  </property>
  <property fmtid="{D5CDD505-2E9C-101B-9397-08002B2CF9AE}" pid="6" name="MSIP_Label_04520f28-2c0f-4782-866a-ce1a9e6fe91d_Name">
    <vt:lpwstr>Información publica</vt:lpwstr>
  </property>
  <property fmtid="{D5CDD505-2E9C-101B-9397-08002B2CF9AE}" pid="7" name="MSIP_Label_04520f28-2c0f-4782-866a-ce1a9e6fe91d_SiteId">
    <vt:lpwstr>c7567c2c-e9a7-4d26-849e-f361bdbab82c</vt:lpwstr>
  </property>
  <property fmtid="{D5CDD505-2E9C-101B-9397-08002B2CF9AE}" pid="8" name="MSIP_Label_04520f28-2c0f-4782-866a-ce1a9e6fe91d_ActionId">
    <vt:lpwstr>49a64f6c-1ede-45c8-b201-ee3c488235f4</vt:lpwstr>
  </property>
  <property fmtid="{D5CDD505-2E9C-101B-9397-08002B2CF9AE}" pid="9" name="MSIP_Label_04520f28-2c0f-4782-866a-ce1a9e6fe91d_ContentBits">
    <vt:lpwstr>2</vt:lpwstr>
  </property>
  <property fmtid="{D5CDD505-2E9C-101B-9397-08002B2CF9AE}" pid="10" name="MediaServiceImageTags">
    <vt:lpwstr/>
  </property>
  <property fmtid="{D5CDD505-2E9C-101B-9397-08002B2CF9AE}" pid="11" name="xd_ProgID">
    <vt:lpwstr/>
  </property>
  <property fmtid="{D5CDD505-2E9C-101B-9397-08002B2CF9AE}" pid="12" name="ComplianceAssetId">
    <vt:lpwstr/>
  </property>
  <property fmtid="{D5CDD505-2E9C-101B-9397-08002B2CF9AE}" pid="13" name="TemplateUrl">
    <vt:lpwstr/>
  </property>
  <property fmtid="{D5CDD505-2E9C-101B-9397-08002B2CF9AE}" pid="14" name="_ExtendedDescription">
    <vt:lpwstr/>
  </property>
  <property fmtid="{D5CDD505-2E9C-101B-9397-08002B2CF9AE}" pid="15" name="TriggerFlowInfo">
    <vt:lpwstr/>
  </property>
  <property fmtid="{D5CDD505-2E9C-101B-9397-08002B2CF9AE}" pid="16" name="xd_Signature">
    <vt:bool>false</vt:bool>
  </property>
  <property fmtid="{D5CDD505-2E9C-101B-9397-08002B2CF9AE}" pid="17" name="Order">
    <vt:r8>463700</vt:r8>
  </property>
</Properties>
</file>